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JAUNIE/Apkures katlu māja/"/>
    </mc:Choice>
  </mc:AlternateContent>
  <xr:revisionPtr revIDLastSave="0" documentId="8_{35BEA3BD-28E3-4100-9662-039CCBDD3836}" xr6:coauthVersionLast="47" xr6:coauthVersionMax="47" xr10:uidLastSave="{00000000-0000-0000-0000-000000000000}"/>
  <bookViews>
    <workbookView xWindow="-120" yWindow="-120" windowWidth="29040" windowHeight="15840" tabRatio="900" activeTab="1" xr2:uid="{00000000-000D-0000-FFFF-FFFF00000000}"/>
  </bookViews>
  <sheets>
    <sheet name="saturs" sheetId="28737" r:id="rId1"/>
    <sheet name="K1-1" sheetId="28648" r:id="rId2"/>
    <sheet name="Demont" sheetId="28705" r:id="rId3"/>
    <sheet name="SM" sheetId="28672" r:id="rId4"/>
    <sheet name="VAS" sheetId="28673" r:id="rId5"/>
    <sheet name="GA" sheetId="28674" r:id="rId6"/>
    <sheet name="EL" sheetId="28739" r:id="rId7"/>
  </sheets>
  <externalReferences>
    <externalReference r:id="rId8"/>
  </externalReferences>
  <definedNames>
    <definedName name="_xlnm._FilterDatabase" localSheetId="2" hidden="1">Demont!$A$12:$O$22</definedName>
    <definedName name="_xlnm._FilterDatabase" localSheetId="5" hidden="1">GA!$A$12:$O$56</definedName>
    <definedName name="_xlnm._FilterDatabase" localSheetId="3" hidden="1">SM!$A$12:$O$134</definedName>
    <definedName name="_xlnm._FilterDatabase" localSheetId="4" hidden="1">VAS!$A$12:$O$64</definedName>
    <definedName name="_xlnm.Print_Area" localSheetId="2">Demont!$A$1:$O$25</definedName>
    <definedName name="_xlnm.Print_Area" localSheetId="6">EL!$A$1:$O$85</definedName>
    <definedName name="_xlnm.Print_Area" localSheetId="5">GA!$A$1:$O$58</definedName>
    <definedName name="_xlnm.Print_Area" localSheetId="1">'K1-1'!$A$1:$H$32</definedName>
    <definedName name="_xlnm.Print_Area" localSheetId="0">saturs!$A$2:$D$17</definedName>
    <definedName name="_xlnm.Print_Area" localSheetId="3">SM!$A$1:$O$136</definedName>
    <definedName name="_xlnm.Print_Area" localSheetId="4">VAS!$A$1:$O$68</definedName>
    <definedName name="_xlnm.Print_Titles" localSheetId="2">Demont!$10:$11</definedName>
    <definedName name="_xlnm.Print_Titles" localSheetId="5">GA!$10:$11</definedName>
    <definedName name="_xlnm.Print_Titles" localSheetId="0">saturs!$4:$4</definedName>
    <definedName name="_xlnm.Print_Titles" localSheetId="3">SM!$10:$11</definedName>
    <definedName name="_xlnm.Print_Titles" localSheetId="4">VAS!$10:$11</definedName>
    <definedName name="Z_E62F7A29_618F_4F54_B17B_FC971683546B_.wvu.FilterData" localSheetId="2" hidden="1">Demont!$A$12:$O$22</definedName>
    <definedName name="Z_E62F7A29_618F_4F54_B17B_FC971683546B_.wvu.FilterData" localSheetId="5" hidden="1">GA!$A$12:$O$56</definedName>
    <definedName name="Z_E62F7A29_618F_4F54_B17B_FC971683546B_.wvu.FilterData" localSheetId="3" hidden="1">SM!$A$12:$O$134</definedName>
    <definedName name="Z_E62F7A29_618F_4F54_B17B_FC971683546B_.wvu.FilterData" localSheetId="4" hidden="1">VAS!$A$12:$O$64</definedName>
    <definedName name="Z_E62F7A29_618F_4F54_B17B_FC971683546B_.wvu.PrintArea" localSheetId="2" hidden="1">Demont!$A$8:$O$30,Demont!#REF!</definedName>
    <definedName name="Z_E62F7A29_618F_4F54_B17B_FC971683546B_.wvu.PrintArea" localSheetId="6" hidden="1">EL!$A$1:$O$28</definedName>
    <definedName name="Z_E62F7A29_618F_4F54_B17B_FC971683546B_.wvu.PrintArea" localSheetId="5" hidden="1">GA!$A$1:$O$58</definedName>
    <definedName name="Z_E62F7A29_618F_4F54_B17B_FC971683546B_.wvu.PrintArea" localSheetId="1" hidden="1">'K1-1'!$A$1:$H$37</definedName>
    <definedName name="Z_E62F7A29_618F_4F54_B17B_FC971683546B_.wvu.PrintArea" localSheetId="0" hidden="1">saturs!$A$2:$D$17</definedName>
    <definedName name="Z_E62F7A29_618F_4F54_B17B_FC971683546B_.wvu.PrintArea" localSheetId="3" hidden="1">SM!$A$1:$O$136</definedName>
    <definedName name="Z_E62F7A29_618F_4F54_B17B_FC971683546B_.wvu.PrintArea" localSheetId="4" hidden="1">VAS!$A$1:$O$65</definedName>
    <definedName name="Z_E62F7A29_618F_4F54_B17B_FC971683546B_.wvu.PrintTitles" localSheetId="2" hidden="1">Demont!$10:$11</definedName>
    <definedName name="Z_E62F7A29_618F_4F54_B17B_FC971683546B_.wvu.PrintTitles" localSheetId="5" hidden="1">GA!$10:$11</definedName>
    <definedName name="Z_E62F7A29_618F_4F54_B17B_FC971683546B_.wvu.PrintTitles" localSheetId="0" hidden="1">saturs!$4:$4</definedName>
    <definedName name="Z_E62F7A29_618F_4F54_B17B_FC971683546B_.wvu.PrintTitles" localSheetId="3" hidden="1">SM!$10:$11</definedName>
    <definedName name="Z_E62F7A29_618F_4F54_B17B_FC971683546B_.wvu.PrintTitles" localSheetId="4" hidden="1">VAS!$10:$11</definedName>
  </definedNames>
  <calcPr calcId="191029"/>
  <customWorkbookViews>
    <customWorkbookView name="11" guid="{E62F7A29-618F-4F54-B17B-FC971683546B}" maximized="1" xWindow="-8" yWindow="-8" windowWidth="1936" windowHeight="1056" activeSheetId="287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8739" l="1"/>
  <c r="A5" i="28739"/>
  <c r="A4" i="28739"/>
  <c r="G76" i="28739"/>
  <c r="L76" i="28739" s="1"/>
  <c r="K76" i="28739"/>
  <c r="M76" i="28739"/>
  <c r="G79" i="28739"/>
  <c r="L79" i="28739" s="1"/>
  <c r="K79" i="28739"/>
  <c r="M79" i="28739"/>
  <c r="M78" i="28739"/>
  <c r="K78" i="28739"/>
  <c r="G78" i="28739"/>
  <c r="L78" i="28739" s="1"/>
  <c r="A46" i="28739"/>
  <c r="A47" i="28739" s="1"/>
  <c r="A48" i="28739" s="1"/>
  <c r="A49" i="28739" s="1"/>
  <c r="A50" i="28739" s="1"/>
  <c r="G53" i="28739"/>
  <c r="L53" i="28739" s="1"/>
  <c r="K53" i="28739"/>
  <c r="M53" i="28739"/>
  <c r="G44" i="28739"/>
  <c r="L44" i="28739" s="1"/>
  <c r="K44" i="28739"/>
  <c r="M44" i="28739"/>
  <c r="N70" i="28739"/>
  <c r="G70" i="28739"/>
  <c r="K70" i="28739"/>
  <c r="M70" i="28739"/>
  <c r="G59" i="28739"/>
  <c r="L59" i="28739" s="1"/>
  <c r="N58" i="28739"/>
  <c r="M75" i="28739"/>
  <c r="K75" i="28739"/>
  <c r="G75" i="28739"/>
  <c r="L75" i="28739" s="1"/>
  <c r="M73" i="28739"/>
  <c r="K73" i="28739"/>
  <c r="N73" i="28739"/>
  <c r="G73" i="28739"/>
  <c r="L73" i="28739" s="1"/>
  <c r="A73" i="28739"/>
  <c r="M72" i="28739"/>
  <c r="K72" i="28739"/>
  <c r="N72" i="28739"/>
  <c r="G72" i="28739"/>
  <c r="L72" i="28739" s="1"/>
  <c r="M68" i="28739"/>
  <c r="K68" i="28739"/>
  <c r="G68" i="28739"/>
  <c r="L68" i="28739" s="1"/>
  <c r="M66" i="28739"/>
  <c r="K66" i="28739"/>
  <c r="N66" i="28739"/>
  <c r="G66" i="28739"/>
  <c r="L66" i="28739" s="1"/>
  <c r="N65" i="28739"/>
  <c r="M65" i="28739"/>
  <c r="K65" i="28739"/>
  <c r="G65" i="28739"/>
  <c r="L65" i="28739" s="1"/>
  <c r="M64" i="28739"/>
  <c r="K64" i="28739"/>
  <c r="N64" i="28739"/>
  <c r="G64" i="28739"/>
  <c r="L64" i="28739" s="1"/>
  <c r="N63" i="28739"/>
  <c r="M63" i="28739"/>
  <c r="K63" i="28739"/>
  <c r="G63" i="28739"/>
  <c r="L63" i="28739" s="1"/>
  <c r="M62" i="28739"/>
  <c r="K62" i="28739"/>
  <c r="N62" i="28739"/>
  <c r="G62" i="28739"/>
  <c r="L62" i="28739" s="1"/>
  <c r="M60" i="28739"/>
  <c r="K60" i="28739"/>
  <c r="N60" i="28739"/>
  <c r="G60" i="28739"/>
  <c r="L60" i="28739" s="1"/>
  <c r="M59" i="28739"/>
  <c r="K59" i="28739"/>
  <c r="M58" i="28739"/>
  <c r="K58" i="28739"/>
  <c r="G58" i="28739"/>
  <c r="L58" i="28739" s="1"/>
  <c r="M57" i="28739"/>
  <c r="K57" i="28739"/>
  <c r="N57" i="28739"/>
  <c r="G57" i="28739"/>
  <c r="L57" i="28739" s="1"/>
  <c r="M56" i="28739"/>
  <c r="K56" i="28739"/>
  <c r="G56" i="28739"/>
  <c r="L56" i="28739" s="1"/>
  <c r="M55" i="28739"/>
  <c r="K55" i="28739"/>
  <c r="N55" i="28739"/>
  <c r="G55" i="28739"/>
  <c r="L55" i="28739" s="1"/>
  <c r="M54" i="28739"/>
  <c r="K54" i="28739"/>
  <c r="N54" i="28739"/>
  <c r="G54" i="28739"/>
  <c r="L54" i="28739" s="1"/>
  <c r="M51" i="28739"/>
  <c r="K51" i="28739"/>
  <c r="N51" i="28739"/>
  <c r="G51" i="28739"/>
  <c r="L51" i="28739" s="1"/>
  <c r="M50" i="28739"/>
  <c r="K50" i="28739"/>
  <c r="N50" i="28739"/>
  <c r="G50" i="28739"/>
  <c r="L50" i="28739" s="1"/>
  <c r="M49" i="28739"/>
  <c r="K49" i="28739"/>
  <c r="G49" i="28739"/>
  <c r="L49" i="28739" s="1"/>
  <c r="M48" i="28739"/>
  <c r="K48" i="28739"/>
  <c r="G48" i="28739"/>
  <c r="L48" i="28739" s="1"/>
  <c r="M47" i="28739"/>
  <c r="K47" i="28739"/>
  <c r="N47" i="28739"/>
  <c r="G47" i="28739"/>
  <c r="L47" i="28739" s="1"/>
  <c r="M46" i="28739"/>
  <c r="K46" i="28739"/>
  <c r="G46" i="28739"/>
  <c r="L46" i="28739" s="1"/>
  <c r="M43" i="28739"/>
  <c r="K43" i="28739"/>
  <c r="N43" i="28739"/>
  <c r="G43" i="28739"/>
  <c r="L43" i="28739" s="1"/>
  <c r="M40" i="28739"/>
  <c r="K40" i="28739"/>
  <c r="N40" i="28739"/>
  <c r="G40" i="28739"/>
  <c r="L40" i="28739" s="1"/>
  <c r="A40" i="28739"/>
  <c r="M39" i="28739"/>
  <c r="K39" i="28739"/>
  <c r="N39" i="28739"/>
  <c r="G39" i="28739"/>
  <c r="L39" i="28739" s="1"/>
  <c r="M38" i="28739"/>
  <c r="K38" i="28739"/>
  <c r="N38" i="28739"/>
  <c r="G38" i="28739"/>
  <c r="L38" i="28739" s="1"/>
  <c r="M37" i="28739"/>
  <c r="K37" i="28739"/>
  <c r="N37" i="28739"/>
  <c r="G37" i="28739"/>
  <c r="L37" i="28739" s="1"/>
  <c r="M36" i="28739"/>
  <c r="K36" i="28739"/>
  <c r="N36" i="28739"/>
  <c r="G36" i="28739"/>
  <c r="L36" i="28739" s="1"/>
  <c r="M35" i="28739"/>
  <c r="K35" i="28739"/>
  <c r="G35" i="28739"/>
  <c r="L35" i="28739" s="1"/>
  <c r="M34" i="28739"/>
  <c r="K34" i="28739"/>
  <c r="N34" i="28739"/>
  <c r="G34" i="28739"/>
  <c r="L34" i="28739" s="1"/>
  <c r="M33" i="28739"/>
  <c r="K33" i="28739"/>
  <c r="N33" i="28739"/>
  <c r="G33" i="28739"/>
  <c r="L33" i="28739" s="1"/>
  <c r="M32" i="28739"/>
  <c r="K32" i="28739"/>
  <c r="N32" i="28739"/>
  <c r="G32" i="28739"/>
  <c r="M31" i="28739"/>
  <c r="K31" i="28739"/>
  <c r="N31" i="28739"/>
  <c r="G31" i="28739"/>
  <c r="L31" i="28739" s="1"/>
  <c r="A31" i="28739"/>
  <c r="A32" i="28739" s="1"/>
  <c r="A33" i="28739" s="1"/>
  <c r="A34" i="28739" s="1"/>
  <c r="A35" i="28739" s="1"/>
  <c r="A36" i="28739" s="1"/>
  <c r="A37" i="28739" s="1"/>
  <c r="A38" i="28739" s="1"/>
  <c r="M30" i="28739"/>
  <c r="K30" i="28739"/>
  <c r="N30" i="28739"/>
  <c r="G30" i="28739"/>
  <c r="L30" i="28739" s="1"/>
  <c r="M28" i="28739"/>
  <c r="K28" i="28739"/>
  <c r="N28" i="28739"/>
  <c r="G28" i="28739"/>
  <c r="L28" i="28739" s="1"/>
  <c r="M27" i="28739"/>
  <c r="K27" i="28739"/>
  <c r="N27" i="28739"/>
  <c r="G27" i="28739"/>
  <c r="L27" i="28739" s="1"/>
  <c r="M26" i="28739"/>
  <c r="K26" i="28739"/>
  <c r="N26" i="28739"/>
  <c r="G26" i="28739"/>
  <c r="L26" i="28739" s="1"/>
  <c r="M25" i="28739"/>
  <c r="K25" i="28739"/>
  <c r="N25" i="28739"/>
  <c r="G25" i="28739"/>
  <c r="L25" i="28739" s="1"/>
  <c r="M24" i="28739"/>
  <c r="K24" i="28739"/>
  <c r="G24" i="28739"/>
  <c r="L24" i="28739" s="1"/>
  <c r="M23" i="28739"/>
  <c r="K23" i="28739"/>
  <c r="G23" i="28739"/>
  <c r="L23" i="28739" s="1"/>
  <c r="M22" i="28739"/>
  <c r="K22" i="28739"/>
  <c r="N22" i="28739"/>
  <c r="G22" i="28739"/>
  <c r="L22" i="28739" s="1"/>
  <c r="M21" i="28739"/>
  <c r="K21" i="28739"/>
  <c r="G21" i="28739"/>
  <c r="L21" i="28739" s="1"/>
  <c r="A21" i="28739"/>
  <c r="A22" i="28739" s="1"/>
  <c r="A23" i="28739" s="1"/>
  <c r="A24" i="28739" s="1"/>
  <c r="A25" i="28739" s="1"/>
  <c r="A26" i="28739" s="1"/>
  <c r="A27" i="28739" s="1"/>
  <c r="M20" i="28739"/>
  <c r="K20" i="28739"/>
  <c r="N20" i="28739"/>
  <c r="G20" i="28739"/>
  <c r="L20" i="28739" s="1"/>
  <c r="M18" i="28739"/>
  <c r="K18" i="28739"/>
  <c r="N18" i="28739"/>
  <c r="G18" i="28739"/>
  <c r="L18" i="28739" s="1"/>
  <c r="M17" i="28739"/>
  <c r="K17" i="28739"/>
  <c r="N17" i="28739"/>
  <c r="G17" i="28739"/>
  <c r="L17" i="28739" s="1"/>
  <c r="M16" i="28739"/>
  <c r="K16" i="28739"/>
  <c r="N16" i="28739"/>
  <c r="G16" i="28739"/>
  <c r="L16" i="28739" s="1"/>
  <c r="A16" i="28739"/>
  <c r="A17" i="28739" s="1"/>
  <c r="A18" i="28739" s="1"/>
  <c r="M15" i="28739"/>
  <c r="K15" i="28739"/>
  <c r="N15" i="28739"/>
  <c r="G15" i="28739"/>
  <c r="L15" i="28739" s="1"/>
  <c r="M13" i="28739"/>
  <c r="K13" i="28739"/>
  <c r="G13" i="28739"/>
  <c r="L13" i="28739" s="1"/>
  <c r="A48" i="28673"/>
  <c r="A49" i="28673" s="1"/>
  <c r="A50" i="28673" s="1"/>
  <c r="A51" i="28673" s="1"/>
  <c r="A52" i="28673" s="1"/>
  <c r="A53" i="28673" s="1"/>
  <c r="A54" i="28673" s="1"/>
  <c r="A55" i="28673" s="1"/>
  <c r="A56" i="28673" s="1"/>
  <c r="A57" i="28673" s="1"/>
  <c r="A58" i="28673" s="1"/>
  <c r="A59" i="28673" s="1"/>
  <c r="A60" i="28673" s="1"/>
  <c r="A61" i="28673" s="1"/>
  <c r="A39" i="28673"/>
  <c r="A40" i="28673" s="1"/>
  <c r="A41" i="28673" s="1"/>
  <c r="A42" i="28673" s="1"/>
  <c r="A43" i="28673" s="1"/>
  <c r="A44" i="28673" s="1"/>
  <c r="A45" i="28673" s="1"/>
  <c r="A46" i="28673" s="1"/>
  <c r="A36" i="28673"/>
  <c r="A30" i="28673"/>
  <c r="A31" i="28673" s="1"/>
  <c r="A32" i="28673" s="1"/>
  <c r="A33" i="28673" s="1"/>
  <c r="A25" i="28673"/>
  <c r="A26" i="28673" s="1"/>
  <c r="A27" i="28673" s="1"/>
  <c r="A22" i="28673"/>
  <c r="A15" i="28673"/>
  <c r="A16" i="28673" s="1"/>
  <c r="A17" i="28673" s="1"/>
  <c r="A18" i="28673" s="1"/>
  <c r="A19" i="28673" s="1"/>
  <c r="A20" i="28673" s="1"/>
  <c r="A21" i="28673" s="1"/>
  <c r="M61" i="28673"/>
  <c r="K61" i="28673"/>
  <c r="I61" i="28673"/>
  <c r="N61" i="28673" s="1"/>
  <c r="G61" i="28673"/>
  <c r="L61" i="28673" s="1"/>
  <c r="M60" i="28673"/>
  <c r="K60" i="28673"/>
  <c r="I60" i="28673"/>
  <c r="N60" i="28673" s="1"/>
  <c r="G60" i="28673"/>
  <c r="L60" i="28673" s="1"/>
  <c r="M59" i="28673"/>
  <c r="K59" i="28673"/>
  <c r="I59" i="28673"/>
  <c r="N59" i="28673" s="1"/>
  <c r="G59" i="28673"/>
  <c r="L59" i="28673" s="1"/>
  <c r="M58" i="28673"/>
  <c r="K58" i="28673"/>
  <c r="I58" i="28673"/>
  <c r="G58" i="28673"/>
  <c r="L58" i="28673" s="1"/>
  <c r="M57" i="28673"/>
  <c r="K57" i="28673"/>
  <c r="I57" i="28673"/>
  <c r="N57" i="28673" s="1"/>
  <c r="G57" i="28673"/>
  <c r="L57" i="28673" s="1"/>
  <c r="M56" i="28673"/>
  <c r="K56" i="28673"/>
  <c r="I56" i="28673"/>
  <c r="G56" i="28673"/>
  <c r="L56" i="28673" s="1"/>
  <c r="M55" i="28673"/>
  <c r="K55" i="28673"/>
  <c r="I55" i="28673"/>
  <c r="N55" i="28673" s="1"/>
  <c r="G55" i="28673"/>
  <c r="L55" i="28673" s="1"/>
  <c r="M54" i="28673"/>
  <c r="K54" i="28673"/>
  <c r="I54" i="28673"/>
  <c r="N54" i="28673" s="1"/>
  <c r="G54" i="28673"/>
  <c r="L54" i="28673" s="1"/>
  <c r="M53" i="28673"/>
  <c r="K53" i="28673"/>
  <c r="I53" i="28673"/>
  <c r="N53" i="28673" s="1"/>
  <c r="G53" i="28673"/>
  <c r="L53" i="28673" s="1"/>
  <c r="M52" i="28673"/>
  <c r="K52" i="28673"/>
  <c r="I52" i="28673"/>
  <c r="N52" i="28673" s="1"/>
  <c r="G52" i="28673"/>
  <c r="L52" i="28673" s="1"/>
  <c r="M51" i="28673"/>
  <c r="K51" i="28673"/>
  <c r="I51" i="28673"/>
  <c r="N51" i="28673" s="1"/>
  <c r="G51" i="28673"/>
  <c r="L51" i="28673" s="1"/>
  <c r="M50" i="28673"/>
  <c r="K50" i="28673"/>
  <c r="I50" i="28673"/>
  <c r="G50" i="28673"/>
  <c r="L50" i="28673" s="1"/>
  <c r="M49" i="28673"/>
  <c r="K49" i="28673"/>
  <c r="I49" i="28673"/>
  <c r="N49" i="28673" s="1"/>
  <c r="G49" i="28673"/>
  <c r="L49" i="28673" s="1"/>
  <c r="M48" i="28673"/>
  <c r="K48" i="28673"/>
  <c r="I48" i="28673"/>
  <c r="G48" i="28673"/>
  <c r="L48" i="28673" s="1"/>
  <c r="M47" i="28673"/>
  <c r="K47" i="28673"/>
  <c r="I47" i="28673"/>
  <c r="G47" i="28673"/>
  <c r="L47" i="28673" s="1"/>
  <c r="M46" i="28673"/>
  <c r="K46" i="28673"/>
  <c r="I46" i="28673"/>
  <c r="N46" i="28673" s="1"/>
  <c r="G46" i="28673"/>
  <c r="L46" i="28673" s="1"/>
  <c r="M45" i="28673"/>
  <c r="K45" i="28673"/>
  <c r="I45" i="28673"/>
  <c r="N45" i="28673" s="1"/>
  <c r="G45" i="28673"/>
  <c r="L45" i="28673" s="1"/>
  <c r="M44" i="28673"/>
  <c r="K44" i="28673"/>
  <c r="I44" i="28673"/>
  <c r="N44" i="28673" s="1"/>
  <c r="G44" i="28673"/>
  <c r="L44" i="28673" s="1"/>
  <c r="M43" i="28673"/>
  <c r="K43" i="28673"/>
  <c r="I43" i="28673"/>
  <c r="N43" i="28673" s="1"/>
  <c r="G43" i="28673"/>
  <c r="L43" i="28673" s="1"/>
  <c r="M42" i="28673"/>
  <c r="K42" i="28673"/>
  <c r="I42" i="28673"/>
  <c r="N42" i="28673" s="1"/>
  <c r="G42" i="28673"/>
  <c r="L42" i="28673" s="1"/>
  <c r="M41" i="28673"/>
  <c r="K41" i="28673"/>
  <c r="I41" i="28673"/>
  <c r="G41" i="28673"/>
  <c r="L41" i="28673" s="1"/>
  <c r="M40" i="28673"/>
  <c r="K40" i="28673"/>
  <c r="I40" i="28673"/>
  <c r="N40" i="28673" s="1"/>
  <c r="G40" i="28673"/>
  <c r="L40" i="28673" s="1"/>
  <c r="M39" i="28673"/>
  <c r="K39" i="28673"/>
  <c r="I39" i="28673"/>
  <c r="G39" i="28673"/>
  <c r="L39" i="28673" s="1"/>
  <c r="M38" i="28673"/>
  <c r="K38" i="28673"/>
  <c r="I38" i="28673"/>
  <c r="N38" i="28673" s="1"/>
  <c r="G38" i="28673"/>
  <c r="L38" i="28673" s="1"/>
  <c r="M36" i="28673"/>
  <c r="K36" i="28673"/>
  <c r="I36" i="28673"/>
  <c r="N36" i="28673" s="1"/>
  <c r="G36" i="28673"/>
  <c r="L36" i="28673" s="1"/>
  <c r="M35" i="28673"/>
  <c r="K35" i="28673"/>
  <c r="I35" i="28673"/>
  <c r="N35" i="28673" s="1"/>
  <c r="G35" i="28673"/>
  <c r="L35" i="28673" s="1"/>
  <c r="M33" i="28673"/>
  <c r="K33" i="28673"/>
  <c r="I33" i="28673"/>
  <c r="N33" i="28673" s="1"/>
  <c r="G33" i="28673"/>
  <c r="L33" i="28673" s="1"/>
  <c r="M32" i="28673"/>
  <c r="K32" i="28673"/>
  <c r="I32" i="28673"/>
  <c r="N32" i="28673" s="1"/>
  <c r="G32" i="28673"/>
  <c r="L32" i="28673" s="1"/>
  <c r="M31" i="28673"/>
  <c r="K31" i="28673"/>
  <c r="I31" i="28673"/>
  <c r="N31" i="28673" s="1"/>
  <c r="G31" i="28673"/>
  <c r="L31" i="28673" s="1"/>
  <c r="M30" i="28673"/>
  <c r="K30" i="28673"/>
  <c r="I30" i="28673"/>
  <c r="N30" i="28673" s="1"/>
  <c r="G30" i="28673"/>
  <c r="L30" i="28673" s="1"/>
  <c r="M29" i="28673"/>
  <c r="K29" i="28673"/>
  <c r="I29" i="28673"/>
  <c r="G29" i="28673"/>
  <c r="L29" i="28673" s="1"/>
  <c r="M27" i="28673"/>
  <c r="K27" i="28673"/>
  <c r="I27" i="28673"/>
  <c r="G27" i="28673"/>
  <c r="L27" i="28673" s="1"/>
  <c r="M26" i="28673"/>
  <c r="K26" i="28673"/>
  <c r="I26" i="28673"/>
  <c r="G26" i="28673"/>
  <c r="L26" i="28673" s="1"/>
  <c r="M25" i="28673"/>
  <c r="K25" i="28673"/>
  <c r="I25" i="28673"/>
  <c r="G25" i="28673"/>
  <c r="L25" i="28673" s="1"/>
  <c r="M24" i="28673"/>
  <c r="K24" i="28673"/>
  <c r="I24" i="28673"/>
  <c r="N24" i="28673" s="1"/>
  <c r="G24" i="28673"/>
  <c r="L24" i="28673" s="1"/>
  <c r="M22" i="28673"/>
  <c r="K22" i="28673"/>
  <c r="I22" i="28673"/>
  <c r="N22" i="28673" s="1"/>
  <c r="G22" i="28673"/>
  <c r="L22" i="28673" s="1"/>
  <c r="M21" i="28673"/>
  <c r="K21" i="28673"/>
  <c r="I21" i="28673"/>
  <c r="N21" i="28673" s="1"/>
  <c r="G21" i="28673"/>
  <c r="L21" i="28673" s="1"/>
  <c r="M20" i="28673"/>
  <c r="K20" i="28673"/>
  <c r="I20" i="28673"/>
  <c r="N20" i="28673" s="1"/>
  <c r="G20" i="28673"/>
  <c r="L20" i="28673" s="1"/>
  <c r="M19" i="28673"/>
  <c r="K19" i="28673"/>
  <c r="I19" i="28673"/>
  <c r="N19" i="28673" s="1"/>
  <c r="G19" i="28673"/>
  <c r="L19" i="28673" s="1"/>
  <c r="M18" i="28673"/>
  <c r="K18" i="28673"/>
  <c r="I18" i="28673"/>
  <c r="N18" i="28673" s="1"/>
  <c r="G18" i="28673"/>
  <c r="L18" i="28673" s="1"/>
  <c r="M17" i="28673"/>
  <c r="K17" i="28673"/>
  <c r="I17" i="28673"/>
  <c r="G17" i="28673"/>
  <c r="L17" i="28673" s="1"/>
  <c r="M16" i="28673"/>
  <c r="K16" i="28673"/>
  <c r="I16" i="28673"/>
  <c r="N16" i="28673" s="1"/>
  <c r="G16" i="28673"/>
  <c r="L16" i="28673" s="1"/>
  <c r="M15" i="28673"/>
  <c r="K15" i="28673"/>
  <c r="I15" i="28673"/>
  <c r="G15" i="28673"/>
  <c r="L15" i="28673" s="1"/>
  <c r="M14" i="28673"/>
  <c r="K14" i="28673"/>
  <c r="I14" i="28673"/>
  <c r="G14" i="28673"/>
  <c r="L14" i="28673" s="1"/>
  <c r="M13" i="28673"/>
  <c r="K13" i="28673"/>
  <c r="I13" i="28673"/>
  <c r="N13" i="28673" s="1"/>
  <c r="G13" i="28673"/>
  <c r="L13" i="28673" s="1"/>
  <c r="G96" i="28672"/>
  <c r="J96" i="28672" s="1"/>
  <c r="K96" i="28672"/>
  <c r="M96" i="28672"/>
  <c r="N96" i="28672"/>
  <c r="G97" i="28672"/>
  <c r="J97" i="28672" s="1"/>
  <c r="K97" i="28672"/>
  <c r="M97" i="28672"/>
  <c r="N97" i="28672"/>
  <c r="G86" i="28672"/>
  <c r="J86" i="28672" s="1"/>
  <c r="K86" i="28672"/>
  <c r="M86" i="28672"/>
  <c r="N86" i="28672"/>
  <c r="G85" i="28672"/>
  <c r="L85" i="28672" s="1"/>
  <c r="K85" i="28672"/>
  <c r="M85" i="28672"/>
  <c r="N85" i="28672"/>
  <c r="N67" i="28672"/>
  <c r="M67" i="28672"/>
  <c r="K67" i="28672"/>
  <c r="G67" i="28672"/>
  <c r="L67" i="28672" s="1"/>
  <c r="N66" i="28672"/>
  <c r="M66" i="28672"/>
  <c r="K66" i="28672"/>
  <c r="G66" i="28672"/>
  <c r="L66" i="28672" s="1"/>
  <c r="N65" i="28672"/>
  <c r="M65" i="28672"/>
  <c r="K65" i="28672"/>
  <c r="G65" i="28672"/>
  <c r="J65" i="28672" s="1"/>
  <c r="N64" i="28672"/>
  <c r="M64" i="28672"/>
  <c r="K64" i="28672"/>
  <c r="G64" i="28672"/>
  <c r="L64" i="28672" s="1"/>
  <c r="G63" i="28672"/>
  <c r="L63" i="28672" s="1"/>
  <c r="K63" i="28672"/>
  <c r="M63" i="28672"/>
  <c r="N63" i="28672"/>
  <c r="G62" i="28672"/>
  <c r="L62" i="28672" s="1"/>
  <c r="K62" i="28672"/>
  <c r="M62" i="28672"/>
  <c r="N62" i="28672"/>
  <c r="N61" i="28672"/>
  <c r="M61" i="28672"/>
  <c r="K61" i="28672"/>
  <c r="G61" i="28672"/>
  <c r="L61" i="28672" s="1"/>
  <c r="N60" i="28672"/>
  <c r="M60" i="28672"/>
  <c r="K60" i="28672"/>
  <c r="G60" i="28672"/>
  <c r="L60" i="28672" s="1"/>
  <c r="N59" i="28672"/>
  <c r="M59" i="28672"/>
  <c r="K59" i="28672"/>
  <c r="G59" i="28672"/>
  <c r="L59" i="28672" s="1"/>
  <c r="N58" i="28672"/>
  <c r="M58" i="28672"/>
  <c r="K58" i="28672"/>
  <c r="G58" i="28672"/>
  <c r="L58" i="28672" s="1"/>
  <c r="N51" i="28672"/>
  <c r="M51" i="28672"/>
  <c r="K51" i="28672"/>
  <c r="G51" i="28672"/>
  <c r="L51" i="28672" s="1"/>
  <c r="N50" i="28672"/>
  <c r="M50" i="28672"/>
  <c r="K50" i="28672"/>
  <c r="G50" i="28672"/>
  <c r="L50" i="28672" s="1"/>
  <c r="N49" i="28672"/>
  <c r="M49" i="28672"/>
  <c r="K49" i="28672"/>
  <c r="G49" i="28672"/>
  <c r="J49" i="28672" s="1"/>
  <c r="N47" i="28672"/>
  <c r="M47" i="28672"/>
  <c r="K47" i="28672"/>
  <c r="G47" i="28672"/>
  <c r="L47" i="28672" s="1"/>
  <c r="N46" i="28672"/>
  <c r="M46" i="28672"/>
  <c r="K46" i="28672"/>
  <c r="G46" i="28672"/>
  <c r="L46" i="28672" s="1"/>
  <c r="N45" i="28672"/>
  <c r="M45" i="28672"/>
  <c r="K45" i="28672"/>
  <c r="G45" i="28672"/>
  <c r="L45" i="28672" s="1"/>
  <c r="N44" i="28672"/>
  <c r="M44" i="28672"/>
  <c r="K44" i="28672"/>
  <c r="G44" i="28672"/>
  <c r="L44" i="28672" s="1"/>
  <c r="G42" i="28672"/>
  <c r="J42" i="28672" s="1"/>
  <c r="K42" i="28672"/>
  <c r="M42" i="28672"/>
  <c r="N42" i="28672"/>
  <c r="G43" i="28672"/>
  <c r="L43" i="28672" s="1"/>
  <c r="K43" i="28672"/>
  <c r="M43" i="28672"/>
  <c r="N43" i="28672"/>
  <c r="N41" i="28672"/>
  <c r="M41" i="28672"/>
  <c r="K41" i="28672"/>
  <c r="G41" i="28672"/>
  <c r="L41" i="28672" s="1"/>
  <c r="N40" i="28672"/>
  <c r="M40" i="28672"/>
  <c r="K40" i="28672"/>
  <c r="G40" i="28672"/>
  <c r="L40" i="28672" s="1"/>
  <c r="N39" i="28672"/>
  <c r="M39" i="28672"/>
  <c r="K39" i="28672"/>
  <c r="G39" i="28672"/>
  <c r="L39" i="28672" s="1"/>
  <c r="N38" i="28672"/>
  <c r="M38" i="28672"/>
  <c r="K38" i="28672"/>
  <c r="G38" i="28672"/>
  <c r="L38" i="28672" s="1"/>
  <c r="N37" i="28672"/>
  <c r="M37" i="28672"/>
  <c r="K37" i="28672"/>
  <c r="G37" i="28672"/>
  <c r="L37" i="28672" s="1"/>
  <c r="N36" i="28672"/>
  <c r="M36" i="28672"/>
  <c r="K36" i="28672"/>
  <c r="G36" i="28672"/>
  <c r="L36" i="28672" s="1"/>
  <c r="N35" i="28672"/>
  <c r="M35" i="28672"/>
  <c r="K35" i="28672"/>
  <c r="G35" i="28672"/>
  <c r="L35" i="28672" s="1"/>
  <c r="N34" i="28672"/>
  <c r="M34" i="28672"/>
  <c r="K34" i="28672"/>
  <c r="G34" i="28672"/>
  <c r="J34" i="28672" s="1"/>
  <c r="N33" i="28672"/>
  <c r="M33" i="28672"/>
  <c r="K33" i="28672"/>
  <c r="G33" i="28672"/>
  <c r="L33" i="28672" s="1"/>
  <c r="N32" i="28672"/>
  <c r="M32" i="28672"/>
  <c r="K32" i="28672"/>
  <c r="G32" i="28672"/>
  <c r="J32" i="28672" s="1"/>
  <c r="G31" i="28672"/>
  <c r="J31" i="28672" s="1"/>
  <c r="K31" i="28672"/>
  <c r="M31" i="28672"/>
  <c r="N31" i="28672"/>
  <c r="N30" i="28672"/>
  <c r="M30" i="28672"/>
  <c r="K30" i="28672"/>
  <c r="G30" i="28672"/>
  <c r="L30" i="28672" s="1"/>
  <c r="N28" i="28672"/>
  <c r="M28" i="28672"/>
  <c r="K28" i="28672"/>
  <c r="G28" i="28672"/>
  <c r="L28" i="28672" s="1"/>
  <c r="N27" i="28672"/>
  <c r="M27" i="28672"/>
  <c r="K27" i="28672"/>
  <c r="G27" i="28672"/>
  <c r="L27" i="28672" s="1"/>
  <c r="N26" i="28672"/>
  <c r="M26" i="28672"/>
  <c r="K26" i="28672"/>
  <c r="G26" i="28672"/>
  <c r="L26" i="28672" s="1"/>
  <c r="G25" i="28672"/>
  <c r="L25" i="28672" s="1"/>
  <c r="K25" i="28672"/>
  <c r="M25" i="28672"/>
  <c r="N25" i="28672"/>
  <c r="G24" i="28672"/>
  <c r="J24" i="28672" s="1"/>
  <c r="K24" i="28672"/>
  <c r="M24" i="28672"/>
  <c r="N24" i="28672"/>
  <c r="G99" i="28672"/>
  <c r="J99" i="28672" s="1"/>
  <c r="K99" i="28672"/>
  <c r="M99" i="28672"/>
  <c r="N99" i="28672"/>
  <c r="G98" i="28672"/>
  <c r="J98" i="28672" s="1"/>
  <c r="K98" i="28672"/>
  <c r="M98" i="28672"/>
  <c r="N98" i="28672"/>
  <c r="G94" i="28672"/>
  <c r="L94" i="28672" s="1"/>
  <c r="K94" i="28672"/>
  <c r="M94" i="28672"/>
  <c r="N94" i="28672"/>
  <c r="N100" i="28672"/>
  <c r="M100" i="28672"/>
  <c r="K100" i="28672"/>
  <c r="G100" i="28672"/>
  <c r="J100" i="28672" s="1"/>
  <c r="G90" i="28672"/>
  <c r="L90" i="28672" s="1"/>
  <c r="K90" i="28672"/>
  <c r="M90" i="28672"/>
  <c r="N90" i="28672"/>
  <c r="G91" i="28672"/>
  <c r="L91" i="28672" s="1"/>
  <c r="K91" i="28672"/>
  <c r="M91" i="28672"/>
  <c r="N91" i="28672"/>
  <c r="G112" i="28672"/>
  <c r="J112" i="28672" s="1"/>
  <c r="K112" i="28672"/>
  <c r="M112" i="28672"/>
  <c r="N112" i="28672"/>
  <c r="G113" i="28672"/>
  <c r="L113" i="28672" s="1"/>
  <c r="K113" i="28672"/>
  <c r="M113" i="28672"/>
  <c r="N113" i="28672"/>
  <c r="G114" i="28672"/>
  <c r="J114" i="28672" s="1"/>
  <c r="K114" i="28672"/>
  <c r="M114" i="28672"/>
  <c r="N114" i="28672"/>
  <c r="G115" i="28672"/>
  <c r="J115" i="28672" s="1"/>
  <c r="K115" i="28672"/>
  <c r="M115" i="28672"/>
  <c r="N115" i="28672"/>
  <c r="G116" i="28672"/>
  <c r="J116" i="28672" s="1"/>
  <c r="K116" i="28672"/>
  <c r="M116" i="28672"/>
  <c r="N116" i="28672"/>
  <c r="G117" i="28672"/>
  <c r="J117" i="28672" s="1"/>
  <c r="K117" i="28672"/>
  <c r="M117" i="28672"/>
  <c r="N117" i="28672"/>
  <c r="G118" i="28672"/>
  <c r="L118" i="28672" s="1"/>
  <c r="K118" i="28672"/>
  <c r="M118" i="28672"/>
  <c r="N118" i="28672"/>
  <c r="G102" i="28672"/>
  <c r="L102" i="28672" s="1"/>
  <c r="K102" i="28672"/>
  <c r="M102" i="28672"/>
  <c r="N102" i="28672"/>
  <c r="G103" i="28672"/>
  <c r="L103" i="28672" s="1"/>
  <c r="K103" i="28672"/>
  <c r="M103" i="28672"/>
  <c r="N103" i="28672"/>
  <c r="G104" i="28672"/>
  <c r="J104" i="28672" s="1"/>
  <c r="K104" i="28672"/>
  <c r="M104" i="28672"/>
  <c r="N104" i="28672"/>
  <c r="G105" i="28672"/>
  <c r="J105" i="28672" s="1"/>
  <c r="K105" i="28672"/>
  <c r="M105" i="28672"/>
  <c r="N105" i="28672"/>
  <c r="G106" i="28672"/>
  <c r="J106" i="28672" s="1"/>
  <c r="K106" i="28672"/>
  <c r="M106" i="28672"/>
  <c r="N106" i="28672"/>
  <c r="G107" i="28672"/>
  <c r="L107" i="28672" s="1"/>
  <c r="K107" i="28672"/>
  <c r="M107" i="28672"/>
  <c r="N107" i="28672"/>
  <c r="G108" i="28672"/>
  <c r="J108" i="28672" s="1"/>
  <c r="K108" i="28672"/>
  <c r="M108" i="28672"/>
  <c r="N108" i="28672"/>
  <c r="G109" i="28672"/>
  <c r="J109" i="28672" s="1"/>
  <c r="K109" i="28672"/>
  <c r="M109" i="28672"/>
  <c r="N109" i="28672"/>
  <c r="G110" i="28672"/>
  <c r="L110" i="28672" s="1"/>
  <c r="K110" i="28672"/>
  <c r="M110" i="28672"/>
  <c r="N110" i="28672"/>
  <c r="G111" i="28672"/>
  <c r="L111" i="28672" s="1"/>
  <c r="K111" i="28672"/>
  <c r="M111" i="28672"/>
  <c r="N111" i="28672"/>
  <c r="G129" i="28672"/>
  <c r="J129" i="28672" s="1"/>
  <c r="K129" i="28672"/>
  <c r="M129" i="28672"/>
  <c r="N129" i="28672"/>
  <c r="G130" i="28672"/>
  <c r="L130" i="28672" s="1"/>
  <c r="K130" i="28672"/>
  <c r="M130" i="28672"/>
  <c r="N130" i="28672"/>
  <c r="G127" i="28672"/>
  <c r="J127" i="28672" s="1"/>
  <c r="K127" i="28672"/>
  <c r="M127" i="28672"/>
  <c r="N127" i="28672"/>
  <c r="G126" i="28672"/>
  <c r="L126" i="28672" s="1"/>
  <c r="K126" i="28672"/>
  <c r="M126" i="28672"/>
  <c r="N126" i="28672"/>
  <c r="G125" i="28672"/>
  <c r="L125" i="28672" s="1"/>
  <c r="K125" i="28672"/>
  <c r="M125" i="28672"/>
  <c r="N125" i="28672"/>
  <c r="G124" i="28672"/>
  <c r="L124" i="28672" s="1"/>
  <c r="K124" i="28672"/>
  <c r="M124" i="28672"/>
  <c r="N124" i="28672"/>
  <c r="J78" i="28739" l="1"/>
  <c r="J48" i="28673"/>
  <c r="L96" i="28672"/>
  <c r="O96" i="28672" s="1"/>
  <c r="J53" i="28739"/>
  <c r="J51" i="28673"/>
  <c r="J76" i="28739"/>
  <c r="N76" i="28739"/>
  <c r="O76" i="28739" s="1"/>
  <c r="N53" i="28739"/>
  <c r="O53" i="28739" s="1"/>
  <c r="N78" i="28739"/>
  <c r="O78" i="28739" s="1"/>
  <c r="J79" i="28739"/>
  <c r="N79" i="28739"/>
  <c r="O79" i="28739" s="1"/>
  <c r="A51" i="28739"/>
  <c r="J44" i="28739"/>
  <c r="N44" i="28739"/>
  <c r="O44" i="28739" s="1"/>
  <c r="J15" i="28673"/>
  <c r="O13" i="28673"/>
  <c r="J14" i="28673"/>
  <c r="J26" i="28673"/>
  <c r="J42" i="28673"/>
  <c r="M64" i="28673"/>
  <c r="J39" i="28673"/>
  <c r="J47" i="28673"/>
  <c r="K64" i="28673"/>
  <c r="J35" i="28673"/>
  <c r="L97" i="28672"/>
  <c r="O97" i="28672" s="1"/>
  <c r="J70" i="28739"/>
  <c r="L70" i="28739"/>
  <c r="O70" i="28739" s="1"/>
  <c r="J65" i="28739"/>
  <c r="O28" i="28739"/>
  <c r="J48" i="28739"/>
  <c r="J68" i="28739"/>
  <c r="J13" i="28739"/>
  <c r="J36" i="28739"/>
  <c r="O47" i="28739"/>
  <c r="O55" i="28739"/>
  <c r="N48" i="28739"/>
  <c r="O48" i="28739" s="1"/>
  <c r="N13" i="28739"/>
  <c r="O13" i="28739" s="1"/>
  <c r="J22" i="28739"/>
  <c r="J32" i="28739"/>
  <c r="J46" i="28739"/>
  <c r="J49" i="28739"/>
  <c r="O36" i="28739"/>
  <c r="J15" i="28739"/>
  <c r="J21" i="28739"/>
  <c r="O57" i="28739"/>
  <c r="N68" i="28739"/>
  <c r="O68" i="28739" s="1"/>
  <c r="O17" i="28739"/>
  <c r="J23" i="28739"/>
  <c r="O31" i="28739"/>
  <c r="O38" i="28739"/>
  <c r="O50" i="28739"/>
  <c r="O27" i="28739"/>
  <c r="J33" i="28739"/>
  <c r="J56" i="28739"/>
  <c r="O34" i="28739"/>
  <c r="O25" i="28739"/>
  <c r="J25" i="28739"/>
  <c r="O43" i="28739"/>
  <c r="O60" i="28739"/>
  <c r="J75" i="28739"/>
  <c r="L32" i="28739"/>
  <c r="O32" i="28739" s="1"/>
  <c r="J35" i="28739"/>
  <c r="N46" i="28739"/>
  <c r="O46" i="28739" s="1"/>
  <c r="J60" i="28739"/>
  <c r="J24" i="28739"/>
  <c r="J34" i="28739"/>
  <c r="O37" i="28739"/>
  <c r="O40" i="28739"/>
  <c r="N56" i="28739"/>
  <c r="O56" i="28739" s="1"/>
  <c r="J73" i="28739"/>
  <c r="N75" i="28739"/>
  <c r="O75" i="28739" s="1"/>
  <c r="O20" i="28739"/>
  <c r="O15" i="28739"/>
  <c r="O16" i="28739"/>
  <c r="O26" i="28739"/>
  <c r="J47" i="28739"/>
  <c r="J50" i="28739"/>
  <c r="O72" i="28739"/>
  <c r="N21" i="28739"/>
  <c r="O21" i="28739" s="1"/>
  <c r="O18" i="28739"/>
  <c r="J57" i="28739"/>
  <c r="O64" i="28739"/>
  <c r="O66" i="28739"/>
  <c r="J66" i="28739"/>
  <c r="O62" i="28739"/>
  <c r="J59" i="28739"/>
  <c r="J58" i="28739"/>
  <c r="O58" i="28739"/>
  <c r="O63" i="28739"/>
  <c r="O73" i="28739"/>
  <c r="O33" i="28739"/>
  <c r="O65" i="28739"/>
  <c r="O30" i="28739"/>
  <c r="O39" i="28739"/>
  <c r="O54" i="28739"/>
  <c r="O22" i="28739"/>
  <c r="O51" i="28739"/>
  <c r="J16" i="28739"/>
  <c r="J26" i="28739"/>
  <c r="J37" i="28739"/>
  <c r="J51" i="28739"/>
  <c r="J62" i="28739"/>
  <c r="J72" i="28739"/>
  <c r="N23" i="28739"/>
  <c r="O23" i="28739" s="1"/>
  <c r="J27" i="28739"/>
  <c r="J28" i="28739"/>
  <c r="J30" i="28739"/>
  <c r="J38" i="28739"/>
  <c r="J39" i="28739"/>
  <c r="J54" i="28739"/>
  <c r="J63" i="28739"/>
  <c r="J17" i="28739"/>
  <c r="J18" i="28739"/>
  <c r="J20" i="28739"/>
  <c r="N24" i="28739"/>
  <c r="O24" i="28739" s="1"/>
  <c r="J31" i="28739"/>
  <c r="N35" i="28739"/>
  <c r="O35" i="28739" s="1"/>
  <c r="J40" i="28739"/>
  <c r="J43" i="28739"/>
  <c r="N49" i="28739"/>
  <c r="O49" i="28739" s="1"/>
  <c r="J55" i="28739"/>
  <c r="N59" i="28739"/>
  <c r="O59" i="28739" s="1"/>
  <c r="J64" i="28739"/>
  <c r="L64" i="28673"/>
  <c r="J38" i="28673"/>
  <c r="J46" i="28673"/>
  <c r="J16" i="28673"/>
  <c r="O21" i="28673"/>
  <c r="J27" i="28673"/>
  <c r="O45" i="28673"/>
  <c r="J56" i="28673"/>
  <c r="J40" i="28673"/>
  <c r="J45" i="28673"/>
  <c r="O61" i="28673"/>
  <c r="J21" i="28673"/>
  <c r="N14" i="28673"/>
  <c r="O14" i="28673" s="1"/>
  <c r="J24" i="28673"/>
  <c r="J36" i="28673"/>
  <c r="J55" i="28673"/>
  <c r="J30" i="28673"/>
  <c r="O16" i="28673"/>
  <c r="O18" i="28673"/>
  <c r="O35" i="28673"/>
  <c r="O42" i="28673"/>
  <c r="O57" i="28673"/>
  <c r="O49" i="28673"/>
  <c r="O22" i="28673"/>
  <c r="O33" i="28673"/>
  <c r="J54" i="28673"/>
  <c r="J57" i="28673"/>
  <c r="J25" i="28673"/>
  <c r="J33" i="28673"/>
  <c r="O38" i="28673"/>
  <c r="O46" i="28673"/>
  <c r="O24" i="28673"/>
  <c r="O36" i="28673"/>
  <c r="J22" i="28673"/>
  <c r="N26" i="28673"/>
  <c r="O26" i="28673" s="1"/>
  <c r="N47" i="28673"/>
  <c r="O47" i="28673" s="1"/>
  <c r="J50" i="28673"/>
  <c r="J18" i="28673"/>
  <c r="J29" i="28673"/>
  <c r="J41" i="28673"/>
  <c r="J49" i="28673"/>
  <c r="J59" i="28673"/>
  <c r="J13" i="28673"/>
  <c r="J17" i="28673"/>
  <c r="O52" i="28673"/>
  <c r="O55" i="28673"/>
  <c r="O31" i="28673"/>
  <c r="O43" i="28673"/>
  <c r="O54" i="28673"/>
  <c r="J61" i="28673"/>
  <c r="O40" i="28673"/>
  <c r="J58" i="28673"/>
  <c r="O60" i="28673"/>
  <c r="O30" i="28673"/>
  <c r="O51" i="28673"/>
  <c r="O32" i="28673"/>
  <c r="O44" i="28673"/>
  <c r="O53" i="28673"/>
  <c r="O19" i="28673"/>
  <c r="O59" i="28673"/>
  <c r="O20" i="28673"/>
  <c r="N15" i="28673"/>
  <c r="O15" i="28673" s="1"/>
  <c r="J19" i="28673"/>
  <c r="N25" i="28673"/>
  <c r="O25" i="28673" s="1"/>
  <c r="J31" i="28673"/>
  <c r="N39" i="28673"/>
  <c r="O39" i="28673" s="1"/>
  <c r="J43" i="28673"/>
  <c r="N48" i="28673"/>
  <c r="O48" i="28673" s="1"/>
  <c r="J52" i="28673"/>
  <c r="N56" i="28673"/>
  <c r="O56" i="28673" s="1"/>
  <c r="J60" i="28673"/>
  <c r="J20" i="28673"/>
  <c r="J32" i="28673"/>
  <c r="J44" i="28673"/>
  <c r="J53" i="28673"/>
  <c r="N17" i="28673"/>
  <c r="O17" i="28673" s="1"/>
  <c r="N27" i="28673"/>
  <c r="O27" i="28673" s="1"/>
  <c r="N29" i="28673"/>
  <c r="O29" i="28673" s="1"/>
  <c r="N41" i="28673"/>
  <c r="O41" i="28673" s="1"/>
  <c r="N50" i="28673"/>
  <c r="O50" i="28673" s="1"/>
  <c r="N58" i="28673"/>
  <c r="O58" i="28673" s="1"/>
  <c r="J66" i="28672"/>
  <c r="J85" i="28672"/>
  <c r="L86" i="28672"/>
  <c r="O86" i="28672" s="1"/>
  <c r="O85" i="28672"/>
  <c r="J61" i="28672"/>
  <c r="J63" i="28672"/>
  <c r="O66" i="28672"/>
  <c r="J67" i="28672"/>
  <c r="O67" i="28672"/>
  <c r="L65" i="28672"/>
  <c r="O65" i="28672" s="1"/>
  <c r="O64" i="28672"/>
  <c r="J64" i="28672"/>
  <c r="J62" i="28672"/>
  <c r="O63" i="28672"/>
  <c r="O62" i="28672"/>
  <c r="O61" i="28672"/>
  <c r="O59" i="28672"/>
  <c r="J60" i="28672"/>
  <c r="J59" i="28672"/>
  <c r="O60" i="28672"/>
  <c r="O58" i="28672"/>
  <c r="J58" i="28672"/>
  <c r="J50" i="28672"/>
  <c r="L49" i="28672"/>
  <c r="O49" i="28672" s="1"/>
  <c r="O51" i="28672"/>
  <c r="J44" i="28672"/>
  <c r="J51" i="28672"/>
  <c r="O50" i="28672"/>
  <c r="L32" i="28672"/>
  <c r="O32" i="28672" s="1"/>
  <c r="J43" i="28672"/>
  <c r="J39" i="28672"/>
  <c r="O43" i="28672"/>
  <c r="O44" i="28672"/>
  <c r="J36" i="28672"/>
  <c r="O45" i="28672"/>
  <c r="J40" i="28672"/>
  <c r="L31" i="28672"/>
  <c r="O31" i="28672" s="1"/>
  <c r="O41" i="28672"/>
  <c r="J47" i="28672"/>
  <c r="J46" i="28672"/>
  <c r="J41" i="28672"/>
  <c r="O47" i="28672"/>
  <c r="O46" i="28672"/>
  <c r="J45" i="28672"/>
  <c r="L42" i="28672"/>
  <c r="O42" i="28672" s="1"/>
  <c r="O40" i="28672"/>
  <c r="O39" i="28672"/>
  <c r="O38" i="28672"/>
  <c r="J38" i="28672"/>
  <c r="O37" i="28672"/>
  <c r="J37" i="28672"/>
  <c r="O36" i="28672"/>
  <c r="J26" i="28672"/>
  <c r="J33" i="28672"/>
  <c r="J30" i="28672"/>
  <c r="O33" i="28672"/>
  <c r="J35" i="28672"/>
  <c r="O35" i="28672"/>
  <c r="L34" i="28672"/>
  <c r="O34" i="28672" s="1"/>
  <c r="O30" i="28672"/>
  <c r="J28" i="28672"/>
  <c r="J25" i="28672"/>
  <c r="J27" i="28672"/>
  <c r="O28" i="28672"/>
  <c r="O27" i="28672"/>
  <c r="O26" i="28672"/>
  <c r="O25" i="28672"/>
  <c r="L24" i="28672"/>
  <c r="O24" i="28672" s="1"/>
  <c r="J90" i="28672"/>
  <c r="J94" i="28672"/>
  <c r="L99" i="28672"/>
  <c r="O99" i="28672" s="1"/>
  <c r="L98" i="28672"/>
  <c r="O98" i="28672" s="1"/>
  <c r="J111" i="28672"/>
  <c r="L105" i="28672"/>
  <c r="O105" i="28672" s="1"/>
  <c r="O94" i="28672"/>
  <c r="J91" i="28672"/>
  <c r="O91" i="28672"/>
  <c r="L100" i="28672"/>
  <c r="O100" i="28672" s="1"/>
  <c r="J118" i="28672"/>
  <c r="L116" i="28672"/>
  <c r="O116" i="28672" s="1"/>
  <c r="O90" i="28672"/>
  <c r="J102" i="28672"/>
  <c r="L114" i="28672"/>
  <c r="O114" i="28672" s="1"/>
  <c r="O118" i="28672"/>
  <c r="J107" i="28672"/>
  <c r="J110" i="28672"/>
  <c r="L108" i="28672"/>
  <c r="O108" i="28672" s="1"/>
  <c r="L112" i="28672"/>
  <c r="O112" i="28672" s="1"/>
  <c r="L115" i="28672"/>
  <c r="O115" i="28672" s="1"/>
  <c r="O113" i="28672"/>
  <c r="J113" i="28672"/>
  <c r="L117" i="28672"/>
  <c r="O117" i="28672" s="1"/>
  <c r="J103" i="28672"/>
  <c r="L104" i="28672"/>
  <c r="O104" i="28672" s="1"/>
  <c r="O107" i="28672"/>
  <c r="O111" i="28672"/>
  <c r="O110" i="28672"/>
  <c r="O103" i="28672"/>
  <c r="O102" i="28672"/>
  <c r="L106" i="28672"/>
  <c r="O106" i="28672" s="1"/>
  <c r="L109" i="28672"/>
  <c r="O109" i="28672" s="1"/>
  <c r="J130" i="28672"/>
  <c r="O130" i="28672"/>
  <c r="L129" i="28672"/>
  <c r="O129" i="28672" s="1"/>
  <c r="J124" i="28672"/>
  <c r="L127" i="28672"/>
  <c r="O127" i="28672" s="1"/>
  <c r="J126" i="28672"/>
  <c r="O126" i="28672"/>
  <c r="O124" i="28672"/>
  <c r="O125" i="28672"/>
  <c r="J125" i="28672"/>
  <c r="G42" i="28674"/>
  <c r="J42" i="28674" s="1"/>
  <c r="K42" i="28674"/>
  <c r="M42" i="28674"/>
  <c r="G51" i="28674"/>
  <c r="J51" i="28674" s="1"/>
  <c r="K51" i="28674"/>
  <c r="M51" i="28674"/>
  <c r="G46" i="28674"/>
  <c r="L46" i="28674" s="1"/>
  <c r="K46" i="28674"/>
  <c r="M46" i="28674"/>
  <c r="G45" i="28674"/>
  <c r="L45" i="28674" s="1"/>
  <c r="K45" i="28674"/>
  <c r="M45" i="28674"/>
  <c r="M44" i="28674"/>
  <c r="K44" i="28674"/>
  <c r="G44" i="28674"/>
  <c r="L44" i="28674" s="1"/>
  <c r="M43" i="28674"/>
  <c r="K43" i="28674"/>
  <c r="G43" i="28674"/>
  <c r="L43" i="28674" s="1"/>
  <c r="G41" i="28674"/>
  <c r="L41" i="28674" s="1"/>
  <c r="K41" i="28674"/>
  <c r="M41" i="28674"/>
  <c r="G38" i="28674"/>
  <c r="J38" i="28674" s="1"/>
  <c r="K38" i="28674"/>
  <c r="M38" i="28674"/>
  <c r="G39" i="28674"/>
  <c r="L39" i="28674" s="1"/>
  <c r="K39" i="28674"/>
  <c r="M39" i="28674"/>
  <c r="G40" i="28674"/>
  <c r="J40" i="28674" s="1"/>
  <c r="K40" i="28674"/>
  <c r="M40" i="28674"/>
  <c r="G35" i="28674"/>
  <c r="L35" i="28674" s="1"/>
  <c r="K35" i="28674"/>
  <c r="M35" i="28674"/>
  <c r="G34" i="28674"/>
  <c r="J34" i="28674" s="1"/>
  <c r="K34" i="28674"/>
  <c r="M34" i="28674"/>
  <c r="G31" i="28674"/>
  <c r="J31" i="28674" s="1"/>
  <c r="K31" i="28674"/>
  <c r="M31" i="28674"/>
  <c r="G27" i="28674"/>
  <c r="L27" i="28674" s="1"/>
  <c r="K27" i="28674"/>
  <c r="M27" i="28674"/>
  <c r="G26" i="28674"/>
  <c r="L26" i="28674" s="1"/>
  <c r="K26" i="28674"/>
  <c r="M26" i="28674"/>
  <c r="G25" i="28674"/>
  <c r="J25" i="28674" s="1"/>
  <c r="K25" i="28674"/>
  <c r="M25" i="28674"/>
  <c r="G24" i="28674"/>
  <c r="L24" i="28674" s="1"/>
  <c r="K24" i="28674"/>
  <c r="M24" i="28674"/>
  <c r="G12" i="28705"/>
  <c r="L12" i="28705" s="1"/>
  <c r="K12" i="28705"/>
  <c r="M12" i="28705"/>
  <c r="N12" i="28705"/>
  <c r="G19" i="28705"/>
  <c r="L19" i="28705" s="1"/>
  <c r="K19" i="28705"/>
  <c r="M19" i="28705"/>
  <c r="N19" i="28705"/>
  <c r="G18" i="28705"/>
  <c r="L18" i="28705" s="1"/>
  <c r="K18" i="28705"/>
  <c r="M18" i="28705"/>
  <c r="N18" i="28705"/>
  <c r="O9" i="28739"/>
  <c r="A2" i="28739"/>
  <c r="O64" i="28673" l="1"/>
  <c r="N64" i="28673"/>
  <c r="L31" i="28674"/>
  <c r="O31" i="28674" s="1"/>
  <c r="J39" i="28674"/>
  <c r="J45" i="28674"/>
  <c r="O35" i="28674"/>
  <c r="L42" i="28674"/>
  <c r="O42" i="28674" s="1"/>
  <c r="J26" i="28674"/>
  <c r="J46" i="28674"/>
  <c r="O43" i="28674"/>
  <c r="L51" i="28674"/>
  <c r="O51" i="28674" s="1"/>
  <c r="O46" i="28674"/>
  <c r="J44" i="28674"/>
  <c r="O39" i="28674"/>
  <c r="J27" i="28674"/>
  <c r="J41" i="28674"/>
  <c r="O44" i="28674"/>
  <c r="O45" i="28674"/>
  <c r="J43" i="28674"/>
  <c r="O41" i="28674"/>
  <c r="L40" i="28674"/>
  <c r="O40" i="28674" s="1"/>
  <c r="L38" i="28674"/>
  <c r="O38" i="28674" s="1"/>
  <c r="J24" i="28674"/>
  <c r="O27" i="28674"/>
  <c r="J35" i="28674"/>
  <c r="L34" i="28674"/>
  <c r="O34" i="28674" s="1"/>
  <c r="O24" i="28674"/>
  <c r="O26" i="28674"/>
  <c r="L25" i="28674"/>
  <c r="O25" i="28674" s="1"/>
  <c r="J19" i="28705"/>
  <c r="J12" i="28705"/>
  <c r="O12" i="28705"/>
  <c r="J18" i="28705"/>
  <c r="O19" i="28705"/>
  <c r="O18" i="28705"/>
  <c r="K82" i="28739"/>
  <c r="H22" i="28648" s="1"/>
  <c r="M82" i="28739"/>
  <c r="F22" i="28648" s="1"/>
  <c r="L82" i="28739"/>
  <c r="E22" i="28648" s="1"/>
  <c r="N82" i="28739" l="1"/>
  <c r="G22" i="28648" s="1"/>
  <c r="O82" i="28739"/>
  <c r="O7" i="28739" l="1"/>
  <c r="O83" i="28739"/>
  <c r="N14" i="28674" l="1"/>
  <c r="N15" i="28674"/>
  <c r="N16" i="28674"/>
  <c r="D22" i="28648" l="1"/>
  <c r="G18" i="28674"/>
  <c r="J18" i="28674" s="1"/>
  <c r="K18" i="28674"/>
  <c r="M18" i="28674"/>
  <c r="G47" i="28674"/>
  <c r="J47" i="28674" s="1"/>
  <c r="K47" i="28674"/>
  <c r="M47" i="28674"/>
  <c r="G48" i="28674"/>
  <c r="J48" i="28674" s="1"/>
  <c r="K48" i="28674"/>
  <c r="M48" i="28674"/>
  <c r="G49" i="28674"/>
  <c r="L49" i="28674" s="1"/>
  <c r="K49" i="28674"/>
  <c r="M49" i="28674"/>
  <c r="G50" i="28674"/>
  <c r="J50" i="28674" s="1"/>
  <c r="K50" i="28674"/>
  <c r="M50" i="28674"/>
  <c r="G36" i="28674"/>
  <c r="J36" i="28674" s="1"/>
  <c r="K36" i="28674"/>
  <c r="M36" i="28674"/>
  <c r="G37" i="28674"/>
  <c r="J37" i="28674" s="1"/>
  <c r="K37" i="28674"/>
  <c r="M37" i="28674"/>
  <c r="G28" i="28674"/>
  <c r="L28" i="28674" s="1"/>
  <c r="K28" i="28674"/>
  <c r="M28" i="28674"/>
  <c r="G29" i="28674"/>
  <c r="L29" i="28674" s="1"/>
  <c r="K29" i="28674"/>
  <c r="M29" i="28674"/>
  <c r="G30" i="28674"/>
  <c r="J30" i="28674" s="1"/>
  <c r="K30" i="28674"/>
  <c r="M30" i="28674"/>
  <c r="G32" i="28674"/>
  <c r="L32" i="28674" s="1"/>
  <c r="K32" i="28674"/>
  <c r="M32" i="28674"/>
  <c r="G33" i="28674"/>
  <c r="L33" i="28674" s="1"/>
  <c r="K33" i="28674"/>
  <c r="M33" i="28674"/>
  <c r="G19" i="28674"/>
  <c r="L19" i="28674" s="1"/>
  <c r="K19" i="28674"/>
  <c r="G20" i="28674"/>
  <c r="L20" i="28674" s="1"/>
  <c r="K20" i="28674"/>
  <c r="G21" i="28674"/>
  <c r="L21" i="28674" s="1"/>
  <c r="M21" i="28674"/>
  <c r="K21" i="28674"/>
  <c r="G22" i="28674"/>
  <c r="L22" i="28674" s="1"/>
  <c r="M22" i="28674"/>
  <c r="K22" i="28674"/>
  <c r="G23" i="28674"/>
  <c r="J23" i="28674" s="1"/>
  <c r="K23" i="28674"/>
  <c r="M23" i="28674"/>
  <c r="G16" i="28674"/>
  <c r="L16" i="28674" s="1"/>
  <c r="K16" i="28674"/>
  <c r="G17" i="28674"/>
  <c r="L17" i="28674" s="1"/>
  <c r="K17" i="28674"/>
  <c r="M17" i="28674"/>
  <c r="G15" i="28674"/>
  <c r="L15" i="28674" s="1"/>
  <c r="K15" i="28674"/>
  <c r="M15" i="28674"/>
  <c r="M53" i="28674"/>
  <c r="K53" i="28674"/>
  <c r="G53" i="28674"/>
  <c r="L53" i="28674" s="1"/>
  <c r="M52" i="28674"/>
  <c r="K52" i="28674"/>
  <c r="G52" i="28674"/>
  <c r="J52" i="28674" s="1"/>
  <c r="M119" i="28672"/>
  <c r="N119" i="28672"/>
  <c r="G120" i="28672"/>
  <c r="J120" i="28672" s="1"/>
  <c r="K120" i="28672"/>
  <c r="M120" i="28672"/>
  <c r="N120" i="28672"/>
  <c r="G121" i="28672"/>
  <c r="L121" i="28672" s="1"/>
  <c r="K121" i="28672"/>
  <c r="M121" i="28672"/>
  <c r="N121" i="28672"/>
  <c r="G122" i="28672"/>
  <c r="L122" i="28672" s="1"/>
  <c r="K122" i="28672"/>
  <c r="M122" i="28672"/>
  <c r="N122" i="28672"/>
  <c r="G123" i="28672"/>
  <c r="L123" i="28672" s="1"/>
  <c r="K123" i="28672"/>
  <c r="M123" i="28672"/>
  <c r="N123" i="28672"/>
  <c r="G128" i="28672"/>
  <c r="J128" i="28672" s="1"/>
  <c r="K128" i="28672"/>
  <c r="M128" i="28672"/>
  <c r="N128" i="28672"/>
  <c r="G131" i="28672"/>
  <c r="L131" i="28672" s="1"/>
  <c r="K131" i="28672"/>
  <c r="M131" i="28672"/>
  <c r="N131" i="28672"/>
  <c r="M89" i="28672"/>
  <c r="N89" i="28672"/>
  <c r="G92" i="28672"/>
  <c r="L92" i="28672" s="1"/>
  <c r="K92" i="28672"/>
  <c r="M92" i="28672"/>
  <c r="N92" i="28672"/>
  <c r="G93" i="28672"/>
  <c r="L93" i="28672" s="1"/>
  <c r="K93" i="28672"/>
  <c r="M93" i="28672"/>
  <c r="N93" i="28672"/>
  <c r="G95" i="28672"/>
  <c r="J95" i="28672" s="1"/>
  <c r="K95" i="28672"/>
  <c r="M95" i="28672"/>
  <c r="N95" i="28672"/>
  <c r="M77" i="28672"/>
  <c r="N77" i="28672"/>
  <c r="G78" i="28672"/>
  <c r="J78" i="28672" s="1"/>
  <c r="K78" i="28672"/>
  <c r="M78" i="28672"/>
  <c r="N78" i="28672"/>
  <c r="G79" i="28672"/>
  <c r="L79" i="28672" s="1"/>
  <c r="K79" i="28672"/>
  <c r="M79" i="28672"/>
  <c r="N79" i="28672"/>
  <c r="G80" i="28672"/>
  <c r="L80" i="28672" s="1"/>
  <c r="K80" i="28672"/>
  <c r="M80" i="28672"/>
  <c r="N80" i="28672"/>
  <c r="G81" i="28672"/>
  <c r="L81" i="28672" s="1"/>
  <c r="K81" i="28672"/>
  <c r="M81" i="28672"/>
  <c r="N81" i="28672"/>
  <c r="G82" i="28672"/>
  <c r="J82" i="28672" s="1"/>
  <c r="K82" i="28672"/>
  <c r="M82" i="28672"/>
  <c r="N82" i="28672"/>
  <c r="G83" i="28672"/>
  <c r="L83" i="28672" s="1"/>
  <c r="K83" i="28672"/>
  <c r="M83" i="28672"/>
  <c r="N83" i="28672"/>
  <c r="G84" i="28672"/>
  <c r="J84" i="28672" s="1"/>
  <c r="K84" i="28672"/>
  <c r="M84" i="28672"/>
  <c r="N84" i="28672"/>
  <c r="G87" i="28672"/>
  <c r="J87" i="28672" s="1"/>
  <c r="K87" i="28672"/>
  <c r="M87" i="28672"/>
  <c r="N87" i="28672"/>
  <c r="G88" i="28672"/>
  <c r="L88" i="28672" s="1"/>
  <c r="K88" i="28672"/>
  <c r="M88" i="28672"/>
  <c r="N88" i="28672"/>
  <c r="L71" i="28672"/>
  <c r="M71" i="28672"/>
  <c r="N71" i="28672"/>
  <c r="G72" i="28672"/>
  <c r="J72" i="28672" s="1"/>
  <c r="K72" i="28672"/>
  <c r="M72" i="28672"/>
  <c r="N72" i="28672"/>
  <c r="G73" i="28672"/>
  <c r="L73" i="28672" s="1"/>
  <c r="K73" i="28672"/>
  <c r="M73" i="28672"/>
  <c r="N73" i="28672"/>
  <c r="G74" i="28672"/>
  <c r="L74" i="28672" s="1"/>
  <c r="K74" i="28672"/>
  <c r="M74" i="28672"/>
  <c r="N74" i="28672"/>
  <c r="G75" i="28672"/>
  <c r="J75" i="28672" s="1"/>
  <c r="K75" i="28672"/>
  <c r="M75" i="28672"/>
  <c r="N75" i="28672"/>
  <c r="G76" i="28672"/>
  <c r="J76" i="28672" s="1"/>
  <c r="K76" i="28672"/>
  <c r="M76" i="28672"/>
  <c r="N76" i="28672"/>
  <c r="G70" i="28672"/>
  <c r="L70" i="28672" s="1"/>
  <c r="K70" i="28672"/>
  <c r="M70" i="28672"/>
  <c r="N70" i="28672"/>
  <c r="G53" i="28672"/>
  <c r="J53" i="28672" s="1"/>
  <c r="K53" i="28672"/>
  <c r="M53" i="28672"/>
  <c r="N53" i="28672"/>
  <c r="G54" i="28672"/>
  <c r="L54" i="28672" s="1"/>
  <c r="K54" i="28672"/>
  <c r="M54" i="28672"/>
  <c r="N54" i="28672"/>
  <c r="G55" i="28672"/>
  <c r="L55" i="28672" s="1"/>
  <c r="K55" i="28672"/>
  <c r="M55" i="28672"/>
  <c r="N55" i="28672"/>
  <c r="G56" i="28672"/>
  <c r="J56" i="28672" s="1"/>
  <c r="K56" i="28672"/>
  <c r="M56" i="28672"/>
  <c r="N56" i="28672"/>
  <c r="G57" i="28672"/>
  <c r="J57" i="28672" s="1"/>
  <c r="K57" i="28672"/>
  <c r="M57" i="28672"/>
  <c r="N57" i="28672"/>
  <c r="G68" i="28672"/>
  <c r="L68" i="28672" s="1"/>
  <c r="K68" i="28672"/>
  <c r="M68" i="28672"/>
  <c r="N68" i="28672"/>
  <c r="G69" i="28672"/>
  <c r="J69" i="28672" s="1"/>
  <c r="K69" i="28672"/>
  <c r="M69" i="28672"/>
  <c r="N69" i="28672"/>
  <c r="G23" i="28672"/>
  <c r="L23" i="28672" s="1"/>
  <c r="K23" i="28672"/>
  <c r="M23" i="28672"/>
  <c r="N23" i="28672"/>
  <c r="G29" i="28672"/>
  <c r="L29" i="28672" s="1"/>
  <c r="K29" i="28672"/>
  <c r="M29" i="28672"/>
  <c r="N29" i="28672"/>
  <c r="L20" i="28672"/>
  <c r="M20" i="28672"/>
  <c r="N20" i="28672"/>
  <c r="G21" i="28672"/>
  <c r="L21" i="28672" s="1"/>
  <c r="K21" i="28672"/>
  <c r="M21" i="28672"/>
  <c r="N21" i="28672"/>
  <c r="G22" i="28672"/>
  <c r="J22" i="28672" s="1"/>
  <c r="K22" i="28672"/>
  <c r="M22" i="28672"/>
  <c r="N22" i="28672"/>
  <c r="G13" i="28672"/>
  <c r="J13" i="28672" s="1"/>
  <c r="K13" i="28672"/>
  <c r="M13" i="28672"/>
  <c r="N13" i="28672"/>
  <c r="G14" i="28672"/>
  <c r="J14" i="28672" s="1"/>
  <c r="K14" i="28672"/>
  <c r="M14" i="28672"/>
  <c r="N14" i="28672"/>
  <c r="G15" i="28672"/>
  <c r="J15" i="28672" s="1"/>
  <c r="K15" i="28672"/>
  <c r="M15" i="28672"/>
  <c r="N15" i="28672"/>
  <c r="G16" i="28672"/>
  <c r="L16" i="28672" s="1"/>
  <c r="K16" i="28672"/>
  <c r="M16" i="28672"/>
  <c r="N16" i="28672"/>
  <c r="G17" i="28672"/>
  <c r="L17" i="28672" s="1"/>
  <c r="K17" i="28672"/>
  <c r="M17" i="28672"/>
  <c r="N17" i="28672"/>
  <c r="G18" i="28672"/>
  <c r="J18" i="28672" s="1"/>
  <c r="K18" i="28672"/>
  <c r="M18" i="28672"/>
  <c r="N18" i="28672"/>
  <c r="G19" i="28672"/>
  <c r="L19" i="28672" s="1"/>
  <c r="K19" i="28672"/>
  <c r="M19" i="28672"/>
  <c r="N19" i="28672"/>
  <c r="O53" i="28674" l="1"/>
  <c r="J33" i="28674"/>
  <c r="J28" i="28674"/>
  <c r="J29" i="28674"/>
  <c r="L23" i="28674"/>
  <c r="O23" i="28674" s="1"/>
  <c r="J53" i="28674"/>
  <c r="O29" i="28674"/>
  <c r="L52" i="28674"/>
  <c r="O52" i="28674" s="1"/>
  <c r="J49" i="28674"/>
  <c r="J123" i="28672"/>
  <c r="J32" i="28674"/>
  <c r="J21" i="28674"/>
  <c r="L36" i="28674"/>
  <c r="O36" i="28674" s="1"/>
  <c r="L50" i="28674"/>
  <c r="O50" i="28674" s="1"/>
  <c r="O49" i="28674"/>
  <c r="L47" i="28674"/>
  <c r="O47" i="28674" s="1"/>
  <c r="L48" i="28674"/>
  <c r="O48" i="28674" s="1"/>
  <c r="L18" i="28674"/>
  <c r="O18" i="28674" s="1"/>
  <c r="L37" i="28674"/>
  <c r="O37" i="28674" s="1"/>
  <c r="O33" i="28674"/>
  <c r="O32" i="28674"/>
  <c r="O28" i="28674"/>
  <c r="L30" i="28674"/>
  <c r="O30" i="28674" s="1"/>
  <c r="J17" i="28674"/>
  <c r="O22" i="28674"/>
  <c r="J15" i="28674"/>
  <c r="J19" i="28674"/>
  <c r="O21" i="28674"/>
  <c r="O17" i="28674"/>
  <c r="J16" i="28674"/>
  <c r="J20" i="28674"/>
  <c r="J22" i="28674"/>
  <c r="M19" i="28674"/>
  <c r="O19" i="28674" s="1"/>
  <c r="M20" i="28674"/>
  <c r="O20" i="28674" s="1"/>
  <c r="M16" i="28674"/>
  <c r="O16" i="28674" s="1"/>
  <c r="O15" i="28674"/>
  <c r="O123" i="28672"/>
  <c r="O122" i="28672"/>
  <c r="J121" i="28672"/>
  <c r="L128" i="28672"/>
  <c r="O128" i="28672" s="1"/>
  <c r="O121" i="28672"/>
  <c r="J122" i="28672"/>
  <c r="L119" i="28672"/>
  <c r="O119" i="28672" s="1"/>
  <c r="L120" i="28672"/>
  <c r="O120" i="28672" s="1"/>
  <c r="J79" i="28672"/>
  <c r="L95" i="28672"/>
  <c r="O95" i="28672" s="1"/>
  <c r="O131" i="28672"/>
  <c r="J93" i="28672"/>
  <c r="J92" i="28672"/>
  <c r="J131" i="28672"/>
  <c r="O93" i="28672"/>
  <c r="O92" i="28672"/>
  <c r="L89" i="28672"/>
  <c r="O89" i="28672" s="1"/>
  <c r="J81" i="28672"/>
  <c r="L75" i="28672"/>
  <c r="O75" i="28672" s="1"/>
  <c r="J21" i="28672"/>
  <c r="J83" i="28672"/>
  <c r="J68" i="28672"/>
  <c r="L57" i="28672"/>
  <c r="O57" i="28672" s="1"/>
  <c r="J73" i="28672"/>
  <c r="J88" i="28672"/>
  <c r="L56" i="28672"/>
  <c r="O56" i="28672" s="1"/>
  <c r="O88" i="28672"/>
  <c r="J74" i="28672"/>
  <c r="J80" i="28672"/>
  <c r="L69" i="28672"/>
  <c r="O69" i="28672" s="1"/>
  <c r="J29" i="28672"/>
  <c r="L82" i="28672"/>
  <c r="O82" i="28672" s="1"/>
  <c r="O83" i="28672"/>
  <c r="O81" i="28672"/>
  <c r="O80" i="28672"/>
  <c r="O79" i="28672"/>
  <c r="L84" i="28672"/>
  <c r="O84" i="28672" s="1"/>
  <c r="L77" i="28672"/>
  <c r="O77" i="28672" s="1"/>
  <c r="L87" i="28672"/>
  <c r="O87" i="28672" s="1"/>
  <c r="L78" i="28672"/>
  <c r="O78" i="28672" s="1"/>
  <c r="O74" i="28672"/>
  <c r="L76" i="28672"/>
  <c r="O76" i="28672" s="1"/>
  <c r="O71" i="28672"/>
  <c r="O68" i="28672"/>
  <c r="J55" i="28672"/>
  <c r="O73" i="28672"/>
  <c r="L72" i="28672"/>
  <c r="O72" i="28672" s="1"/>
  <c r="J23" i="28672"/>
  <c r="J54" i="28672"/>
  <c r="J70" i="28672"/>
  <c r="O54" i="28672"/>
  <c r="O55" i="28672"/>
  <c r="O70" i="28672"/>
  <c r="L53" i="28672"/>
  <c r="O53" i="28672" s="1"/>
  <c r="O21" i="28672"/>
  <c r="O29" i="28672"/>
  <c r="O23" i="28672"/>
  <c r="O20" i="28672"/>
  <c r="L22" i="28672"/>
  <c r="O22" i="28672" s="1"/>
  <c r="L18" i="28672"/>
  <c r="O18" i="28672" s="1"/>
  <c r="J16" i="28672"/>
  <c r="L15" i="28672"/>
  <c r="O15" i="28672" s="1"/>
  <c r="L13" i="28672"/>
  <c r="O13" i="28672" s="1"/>
  <c r="J17" i="28672"/>
  <c r="J19" i="28672"/>
  <c r="O19" i="28672"/>
  <c r="O16" i="28672"/>
  <c r="L14" i="28672"/>
  <c r="O14" i="28672" s="1"/>
  <c r="O17" i="28672"/>
  <c r="G13" i="28705" l="1"/>
  <c r="J13" i="28705" s="1"/>
  <c r="K13" i="28705"/>
  <c r="M13" i="28705"/>
  <c r="N13" i="28705"/>
  <c r="G14" i="28705"/>
  <c r="L14" i="28705" s="1"/>
  <c r="K14" i="28705"/>
  <c r="M14" i="28705"/>
  <c r="N14" i="28705"/>
  <c r="G15" i="28705"/>
  <c r="L15" i="28705" s="1"/>
  <c r="K15" i="28705"/>
  <c r="M15" i="28705"/>
  <c r="N15" i="28705"/>
  <c r="G16" i="28705"/>
  <c r="L16" i="28705" s="1"/>
  <c r="K16" i="28705"/>
  <c r="M16" i="28705"/>
  <c r="N16" i="28705"/>
  <c r="G17" i="28705"/>
  <c r="L17" i="28705" s="1"/>
  <c r="K17" i="28705"/>
  <c r="M17" i="28705"/>
  <c r="N17" i="28705"/>
  <c r="J14" i="28705" l="1"/>
  <c r="J17" i="28705"/>
  <c r="O15" i="28705"/>
  <c r="J16" i="28705"/>
  <c r="O14" i="28705"/>
  <c r="O17" i="28705"/>
  <c r="J15" i="28705"/>
  <c r="O16" i="28705"/>
  <c r="L13" i="28705"/>
  <c r="O13" i="28705" s="1"/>
  <c r="M14" i="28674"/>
  <c r="M13" i="28674"/>
  <c r="N133" i="28672"/>
  <c r="M133" i="28672"/>
  <c r="K133" i="28672"/>
  <c r="G133" i="28672"/>
  <c r="J133" i="28672" s="1"/>
  <c r="O20" i="28705"/>
  <c r="N22" i="28705"/>
  <c r="M22" i="28705"/>
  <c r="K22" i="28705"/>
  <c r="G14" i="28674"/>
  <c r="L14" i="28674" s="1"/>
  <c r="K14" i="28674"/>
  <c r="O55" i="28674"/>
  <c r="O14" i="28674" l="1"/>
  <c r="L133" i="28672"/>
  <c r="O133" i="28672" s="1"/>
  <c r="L22" i="28705"/>
  <c r="J14" i="28674"/>
  <c r="A2" i="28672"/>
  <c r="E18" i="28648" l="1"/>
  <c r="O9" i="28674"/>
  <c r="A4" i="28674"/>
  <c r="A5" i="28674"/>
  <c r="A6" i="28674"/>
  <c r="A3" i="28674"/>
  <c r="O9" i="28673"/>
  <c r="A4" i="28673"/>
  <c r="A5" i="28673"/>
  <c r="A6" i="28673"/>
  <c r="A3" i="28673"/>
  <c r="O9" i="28672"/>
  <c r="A4" i="28672"/>
  <c r="A5" i="28672"/>
  <c r="A6" i="28672"/>
  <c r="A3" i="28672"/>
  <c r="G12" i="28674"/>
  <c r="J12" i="28674" s="1"/>
  <c r="G13" i="28674"/>
  <c r="J13" i="28674" s="1"/>
  <c r="G1" i="28672"/>
  <c r="G1" i="28705"/>
  <c r="G1" i="28674"/>
  <c r="A2" i="28674"/>
  <c r="A2" i="28673"/>
  <c r="G1" i="28673"/>
  <c r="A2" i="28705"/>
  <c r="K12" i="28674"/>
  <c r="K13" i="28674"/>
  <c r="M12" i="28672"/>
  <c r="N12" i="28672"/>
  <c r="L12" i="28672"/>
  <c r="N13" i="28674"/>
  <c r="K12" i="28672"/>
  <c r="K134" i="28672" s="1"/>
  <c r="H19" i="28648" s="1"/>
  <c r="J12" i="28672"/>
  <c r="N12" i="28674"/>
  <c r="M12" i="28674"/>
  <c r="G18" i="28648"/>
  <c r="F18" i="28648"/>
  <c r="H18" i="28648"/>
  <c r="F20" i="28648"/>
  <c r="H20" i="28648"/>
  <c r="E20" i="28648"/>
  <c r="O7" i="28673"/>
  <c r="G20" i="28648"/>
  <c r="O22" i="28705" l="1"/>
  <c r="O23" i="28705" s="1"/>
  <c r="O7" i="28705" s="1"/>
  <c r="D18" i="28648"/>
  <c r="D20" i="28648"/>
  <c r="L13" i="28674"/>
  <c r="O13" i="28674" s="1"/>
  <c r="N56" i="28674"/>
  <c r="G21" i="28648" s="1"/>
  <c r="L134" i="28672"/>
  <c r="E19" i="28648" s="1"/>
  <c r="N134" i="28672"/>
  <c r="G19" i="28648" s="1"/>
  <c r="O65" i="28673"/>
  <c r="K56" i="28674"/>
  <c r="H21" i="28648" s="1"/>
  <c r="O12" i="28672"/>
  <c r="L12" i="28674"/>
  <c r="H26" i="28648" l="1"/>
  <c r="G11" i="28648" s="1"/>
  <c r="G26" i="28648"/>
  <c r="O12" i="28674"/>
  <c r="O56" i="28674" s="1"/>
  <c r="L56" i="28674"/>
  <c r="E21" i="28648" s="1"/>
  <c r="E26" i="28648" l="1"/>
  <c r="M56" i="28674"/>
  <c r="F21" i="28648" s="1"/>
  <c r="D21" i="28648" l="1"/>
  <c r="O7" i="28674"/>
  <c r="O57" i="28674" l="1"/>
  <c r="O134" i="28672" l="1"/>
  <c r="M134" i="28672"/>
  <c r="F19" i="28648" s="1"/>
  <c r="F26" i="28648" s="1"/>
  <c r="D19" i="28648" l="1"/>
  <c r="D26" i="28648" s="1"/>
  <c r="O7" i="28672"/>
  <c r="O135" i="28672"/>
  <c r="D27" i="28648" l="1"/>
  <c r="D28" i="28648" s="1"/>
  <c r="G10" i="28648" l="1"/>
</calcChain>
</file>

<file path=xl/sharedStrings.xml><?xml version="1.0" encoding="utf-8"?>
<sst xmlns="http://schemas.openxmlformats.org/spreadsheetml/2006/main" count="729" uniqueCount="383">
  <si>
    <t>Nr.p.k.</t>
  </si>
  <si>
    <t>Darba nosaukums</t>
  </si>
  <si>
    <t>Mērvienība</t>
  </si>
  <si>
    <t>Daudzums</t>
  </si>
  <si>
    <t>Vienības izmaksas</t>
  </si>
  <si>
    <t>Kopēja darbietilpība, c/st.</t>
  </si>
  <si>
    <t>Kods, tāmes Nr.</t>
  </si>
  <si>
    <t>Darba veids vai konstruktīvā elementa nosaukums</t>
  </si>
  <si>
    <t>Darbietilpība (c/h)</t>
  </si>
  <si>
    <t>Kopā:</t>
  </si>
  <si>
    <t>Pavisam kopā:</t>
  </si>
  <si>
    <t>(darba veids vai konstruktīvā elementa nosaukums)</t>
  </si>
  <si>
    <t>Kopā uz visu apjomu</t>
  </si>
  <si>
    <t>m2</t>
  </si>
  <si>
    <t>Demontāžas darbi</t>
  </si>
  <si>
    <t>1-2</t>
  </si>
  <si>
    <t>1-3</t>
  </si>
  <si>
    <t>m</t>
  </si>
  <si>
    <t>Kopā</t>
  </si>
  <si>
    <t>Lokālā tāme Nr.</t>
  </si>
  <si>
    <t>S A T U R A   R Ā D Ī T Ā J S</t>
  </si>
  <si>
    <t>Tāmes Nr.</t>
  </si>
  <si>
    <t>Nosaukums</t>
  </si>
  <si>
    <t xml:space="preserve">Piezīmes </t>
  </si>
  <si>
    <t>gab.</t>
  </si>
  <si>
    <r>
      <t xml:space="preserve">Tāmes izmaksas, </t>
    </r>
    <r>
      <rPr>
        <i/>
        <sz val="10"/>
        <rFont val="Times New Roman"/>
        <family val="1"/>
      </rPr>
      <t>euro</t>
    </r>
  </si>
  <si>
    <t>Laika norma (c/h)</t>
  </si>
  <si>
    <t>Darba samaksas likme (euro/h)</t>
  </si>
  <si>
    <t>Darba alga</t>
  </si>
  <si>
    <t>Būvizstrādājumi</t>
  </si>
  <si>
    <t>Mehānismi</t>
  </si>
  <si>
    <t>Summa</t>
  </si>
  <si>
    <t xml:space="preserve"> Tāmes izmaksas </t>
  </si>
  <si>
    <t> Tai skaitā</t>
  </si>
  <si>
    <t> Darbietilpība (c/h)</t>
  </si>
  <si>
    <t xml:space="preserve"> darba alga </t>
  </si>
  <si>
    <t xml:space="preserve"> mehānismi </t>
  </si>
  <si>
    <r>
      <t>Par kopējo summu ,</t>
    </r>
    <r>
      <rPr>
        <i/>
        <sz val="10"/>
        <rFont val="Times New Roman"/>
        <family val="1"/>
      </rPr>
      <t>euro</t>
    </r>
  </si>
  <si>
    <t>Tiešās izmaksas kopā, t. sk. darba devēja sociālais nodoklis</t>
  </si>
  <si>
    <t xml:space="preserve"> Tāme sastādīta: ….........gada …...........</t>
  </si>
  <si>
    <t>SM daļa</t>
  </si>
  <si>
    <t>VAS daļa</t>
  </si>
  <si>
    <t>GA daļa</t>
  </si>
  <si>
    <t>m.</t>
  </si>
  <si>
    <t>Montāžas darbi</t>
  </si>
  <si>
    <t>1-1</t>
  </si>
  <si>
    <t>1-4</t>
  </si>
  <si>
    <t>kmpl.</t>
  </si>
  <si>
    <t>Palīgmateriāli un gāzesvada pārbaude</t>
  </si>
  <si>
    <t>Izpilddokumentācija</t>
  </si>
  <si>
    <t>Palīgmateriāli un hidrauliskā pārbaude</t>
  </si>
  <si>
    <t>Būvdarbu apjomi</t>
  </si>
  <si>
    <t>Kopsavilkuma aprēķins</t>
  </si>
  <si>
    <t>Specializētie darbi</t>
  </si>
  <si>
    <t xml:space="preserve">Kopsavilkuma aprēķins </t>
  </si>
  <si>
    <t>Titullapa</t>
  </si>
  <si>
    <t>Satura rādītājs</t>
  </si>
  <si>
    <t>kpl.</t>
  </si>
  <si>
    <t>Specifikācija</t>
  </si>
  <si>
    <t>Cauruļvadi</t>
  </si>
  <si>
    <t>Iekārta</t>
  </si>
  <si>
    <t>Metināmā tērauda caurule       114.3 x 3.6  - EN10217-2 - P235GH</t>
  </si>
  <si>
    <t>Metināmā tērauda caurule         88.9 x 3.2  - EN10217-2 - P235GH</t>
  </si>
  <si>
    <t>Metināmā tērauda caurule         76.1 x 2.9  - EN10217-2 - P235GH</t>
  </si>
  <si>
    <t>Besšuvju tērauda caurule            21.3 x 2.3  - EN10216-2 - P235GH TC1</t>
  </si>
  <si>
    <t>Metināmā tērauda caurule         26.9 x 2.0  - EN10217-7 - 1.4307/304L</t>
  </si>
  <si>
    <t>Veidgabali</t>
  </si>
  <si>
    <t>Līkums 114.3 x 3.6 - EN 10253-2 - Tips - A - 3D - 90 - P235GH TC1</t>
  </si>
  <si>
    <t>Trejgabals   114.3 x 114.3 x 3.6 - EN 10253-2 - Tips - A - P235GH</t>
  </si>
  <si>
    <t>Centriska diametra pāreja 114.3 x 3.6 / 76.1 x 2.9 - EN 10253-2 - Tips - A - P235GH</t>
  </si>
  <si>
    <t>Līkums 76.1 x 2.9 - EN 10253-2 - Tips - A - 3D - 90 - P235GH TC1</t>
  </si>
  <si>
    <t>Līkums 60.3 x 2.9 - EN 10253-2 - Tips - A - 3D - 90 - P235GH TC1</t>
  </si>
  <si>
    <t>Armatūra</t>
  </si>
  <si>
    <t>Automatiskais atgaisotājs, 1/2"</t>
  </si>
  <si>
    <t>Mērinstrumenti</t>
  </si>
  <si>
    <t>Manometrs WIKA, D100-R 1/2 " i-i; 0...6 bar verificēts</t>
  </si>
  <si>
    <t xml:space="preserve">Termometrs WATTS, T100 0-80C 1/2 " (l=100 mm) </t>
  </si>
  <si>
    <t>Manometra krāns WATTS, RM15 1/2 " i-i; 25 bar</t>
  </si>
  <si>
    <t>Siltumizolācija</t>
  </si>
  <si>
    <t>Materiāli siltumizolācijas montāžai</t>
  </si>
  <si>
    <t>Materiāli cinkotā skārda lokšņu pārklājuma montāžai</t>
  </si>
  <si>
    <t>l.</t>
  </si>
  <si>
    <t>Cinkotas skārda pārklājums, s=0,5 mm</t>
  </si>
  <si>
    <t xml:space="preserve"> Balsti un metāls stiprināšanai</t>
  </si>
  <si>
    <t xml:space="preserve">Slīdošais balsts Ø114.3 </t>
  </si>
  <si>
    <t>Metāla loksne s=6 mm, S235 JR</t>
  </si>
  <si>
    <t>Kvadrātveida caurule 80x80x3</t>
  </si>
  <si>
    <t>Apskavas balsts Dn80</t>
  </si>
  <si>
    <t>Apskavas balsts Dn50</t>
  </si>
  <si>
    <t>Apskavas balsts Dn20/Dn25</t>
  </si>
  <si>
    <t>Kvadrātveida caurule 50x50x3</t>
  </si>
  <si>
    <t>Tvana gāzes detektors-signalizators KENNER CD-703 ar iebūvēto bateriju</t>
  </si>
  <si>
    <t>1-5</t>
  </si>
  <si>
    <t>EL</t>
  </si>
  <si>
    <t xml:space="preserve">Objekta nosaukums: </t>
  </si>
  <si>
    <t>EL daļa</t>
  </si>
  <si>
    <t>I. SADALNES</t>
  </si>
  <si>
    <t>PVH caurule (cietā) Ø20-Ø50mm komplektā ar stiprinājumiem, savienojumiem un pagrieziena elementiem</t>
  </si>
  <si>
    <t>VI. KABEĻU SISTĒMAS</t>
  </si>
  <si>
    <t>VII. CITI</t>
  </si>
  <si>
    <t>k-ts</t>
  </si>
  <si>
    <t>Virsizdevumi (10%) :</t>
  </si>
  <si>
    <t>Būves adrese:           Jelgavas ielā 37 , Rīgā</t>
  </si>
  <si>
    <t>APKURES KATLU MĀJAS RĪGĀ, JELGAVAS IELĀ 37 (2.TROLEJBUSU PARKS) ATJAUNOŠANAS BŪVPROJEKTS</t>
  </si>
  <si>
    <t>Piebarošanas ūdens tvertne V=3m3 ar apsaisti</t>
  </si>
  <si>
    <t>Ūdenssildāmais katls “Vapor” 2,5MW  ar degli palīgiekārtu un apsaisti. Katla gabariti 4800 x 2500 x 2500 mm, svars ~6 t. Katlu sagriezt pa gabaliem un iznēst caur vārtiem 1700x1900</t>
  </si>
  <si>
    <t>Tērauda skursteņis H=20 m, Ø530 mm</t>
  </si>
  <si>
    <t>Tīklu ūdens sūkņi (2 gab.);</t>
  </si>
  <si>
    <t>Esošā gāzes apgādes sistēma</t>
  </si>
  <si>
    <t>Esošais siltummezgls karstā ūdens sagatavošanai</t>
  </si>
  <si>
    <t>Tehnoloģiskie cauruļvadi DN15 – DN125 ar siltumizolāciju un atbalsta elementiem</t>
  </si>
  <si>
    <t>EL un VAS skapji, elementi un kabeļi</t>
  </si>
  <si>
    <t xml:space="preserve"> </t>
  </si>
  <si>
    <t>"MADAS" Elektromagnētiskais vārsts DN50, PN4, M16RM NA</t>
  </si>
  <si>
    <t>"SEITRON" gāzes noplūdes detektors, ar kabeļa garumu- 4.0m</t>
  </si>
  <si>
    <t>"MADAS" gāzes filtrs DN50, PN6</t>
  </si>
  <si>
    <t>Lodveida krāns PN16, DN50 (ar atlokiem)</t>
  </si>
  <si>
    <t>Lodveida krāns PN40, DN25</t>
  </si>
  <si>
    <t>Lodveida krāns PN40, DN15</t>
  </si>
  <si>
    <t xml:space="preserve">Spiedpogkrāns DN15 PN10 </t>
  </si>
  <si>
    <t>Manometrs diferenciālais 0-6 bar ar mikrofiltru</t>
  </si>
  <si>
    <t>Gāzes sietiņfiltrs DN50</t>
  </si>
  <si>
    <t>Tērauda caurules EN 10208-1-L245GA, ∅ 114,3 x 3,6</t>
  </si>
  <si>
    <t>Tērauda caurule EN 10208-1-L245GA, ∅ 88,9 x 3,6</t>
  </si>
  <si>
    <t>Tērauda caurule EN 10208-1-L245GA, ∅ 60,3 x 2,9</t>
  </si>
  <si>
    <t>Tērauda caurule EN 10208-1-L245GA, ∅ 48,3 x 2,6</t>
  </si>
  <si>
    <t>Tērauda caurule EN 10208-1-L245GA, ∅ 21,3 x 2,3</t>
  </si>
  <si>
    <t>Tērauda caurule EN 10208-1-L245GA, ∅ 33,7 x 2,6</t>
  </si>
  <si>
    <t>Tērauda caurule EN 10208-1-L245GA, ∅ 168,3 x 4,0</t>
  </si>
  <si>
    <t>Tērauda caurule EN 10208-1-L245GA, ∅ 76,1 x 2,9</t>
  </si>
  <si>
    <t>Līkums tērauda metin. ∅ 114,3 x 3,6 P265GH</t>
  </si>
  <si>
    <t>Līkums tērauda metin. ∅ 88.9 x 3.2 P235GH</t>
  </si>
  <si>
    <t>Līkums tērauda metin. ∅ 60,3 x 2,9 P235GH</t>
  </si>
  <si>
    <t>Līkums tērauda metin. ∅ 48,3 x 2,6 P235GH</t>
  </si>
  <si>
    <t>Līkums tērauda metin. ∅ 33,7 x 2,6 P235GH</t>
  </si>
  <si>
    <t>Pāreja tēr.metin. ∅ 114.3x3.6/ 88.9 x 3.2 P235GH</t>
  </si>
  <si>
    <t>Pāreja tēr.metin. ∅ 88.9x3.2/ 48,3 x 2,6 P235GH</t>
  </si>
  <si>
    <t>Pāreja tēr.metin. ∅ 60.3x2.9/ 48,3 x 2,6 P235GH</t>
  </si>
  <si>
    <t>T-gabals tērauda metin. ∅ 114,3 x 3,6 P265GH</t>
  </si>
  <si>
    <t>T-gabals tērauda metin. ∅ 33,7 x 2,6 P265GH</t>
  </si>
  <si>
    <t>MARCHEL manometrs 0-6 bar</t>
  </si>
  <si>
    <t>MARCHEL manometrs 0-100 mbar</t>
  </si>
  <si>
    <t>Apskavas balsts Dn100</t>
  </si>
  <si>
    <t>Dzeltena krāsa gazesvadām</t>
  </si>
  <si>
    <t xml:space="preserve">Esošais "Itron" gāzes patēriņa skaitītājs G-65, ar korekt.midiElcorб Qmax=100m3/h, Qmin 3m3/h,DN50 </t>
  </si>
  <si>
    <t xml:space="preserve">"Tartarini" gāzes spiediena regulators B249 Q=250m3/h, Pie 3bar, </t>
  </si>
  <si>
    <t>Lodveida krāns PN16, DN80 (metin.)</t>
  </si>
  <si>
    <t>Objekta nosaukums: APKURES KATLU MĀJAS RĪGĀ, JELGAVAS IELĀ 37 (2.TROLEJBUSU PARKS) ATJAUNOŠANAS BŪVPROJEKTS</t>
  </si>
  <si>
    <t>Gāzes ūdenssildāmais katls VIESSMANN VITOCROSSAL 200, Q=620 kW; Pdarb=6 bar; Tmax=95°</t>
  </si>
  <si>
    <t>Gāzes deglis VIESSMANN MatriX CM2</t>
  </si>
  <si>
    <t>Tīklu ūdens sūknis KSB Etabloc 065-050-160 GG, Q=55 m³/h; H=20 mH₂O ar frekvences pārveidotāju ("frekvečnieku" skatīt tāmes VAS daļā)</t>
  </si>
  <si>
    <t>Karstā ūdens cirkulācijas sūknis GRUNDFOS Magna3 25-100 N, Qmax=5 m³/h; H=5 mH₂O</t>
  </si>
  <si>
    <t>Karstā ūdens boileris VIESSMANN Vitocell 100-V CVAA</t>
  </si>
  <si>
    <t>Spiediena uzturēšanas tvertne V=200 l tīklu ūdens sistēmai</t>
  </si>
  <si>
    <t>Izplešanas tvertne V=80 l karstā ūdens sistēmai</t>
  </si>
  <si>
    <t>Ķimikāliju dozēšana skābekļa
samazināšanai, Sūknis DDE 6-10 PR -PP/E/C-X-31U2U2FG + 56L tvertne + automātika</t>
  </si>
  <si>
    <t>Kondensāta neitralizacijas iekārta GENO-Neutra V N-210</t>
  </si>
  <si>
    <t>Dūmgāzu traks</t>
  </si>
  <si>
    <t>Esošas ūdens mikstināšanas sistēmas pieslēgšana</t>
  </si>
  <si>
    <t>Esošā gaisa sildītāja pārvietošana un pieslēgšana</t>
  </si>
  <si>
    <t>Dūmgāzu vads Ø250; L=0.5 m</t>
  </si>
  <si>
    <t>Dūmgāzu vads Ø400; L=0.5 m</t>
  </si>
  <si>
    <t>Dūmgāzu vads Ø400; L=0.965 m</t>
  </si>
  <si>
    <t xml:space="preserve">Dūmgāzu  kolektors Ø400 ar drenāža  īscauruli 1" </t>
  </si>
  <si>
    <t>Dūmgāzu adaptors Ø250</t>
  </si>
  <si>
    <t>Dūmgāzu līkums 87° Ø250</t>
  </si>
  <si>
    <t>Dūmgāzu vads Ø400; L=0.15 m</t>
  </si>
  <si>
    <t>Dūmgāzu vads Ø400; L=0.42 m</t>
  </si>
  <si>
    <t xml:space="preserve">Pagrieziena šīberis ar elektropiedziņu .
Korpuss - nerūsējošais tērauds. Komplektā ar pretatlokiem, stiprinājumiem un blīvēm </t>
  </si>
  <si>
    <t>Dūmgāzu blīvripa Ø400</t>
  </si>
  <si>
    <t>Dūmvāda izvads caur jumtu Ø400, komplektā ar blīvējumu un čaulu DN500, L=300*mm</t>
  </si>
  <si>
    <t>Dūmvāda jumtiņš Ø400</t>
  </si>
  <si>
    <t>Skavas balsts Ø400</t>
  </si>
  <si>
    <t>Dūmgāzu līkums 45° Ø400</t>
  </si>
  <si>
    <t>Dūmgāzu trejgabals 90° Ø400/Ø250</t>
  </si>
  <si>
    <t>Slīdošais balsts Ø88,9</t>
  </si>
  <si>
    <t xml:space="preserve">Slīdošais balsts Ø76,1 </t>
  </si>
  <si>
    <t xml:space="preserve">Piekare Ø114.3 </t>
  </si>
  <si>
    <t>Piekare Ø88,9</t>
  </si>
  <si>
    <t>Atbalsta skava Ø42,4</t>
  </si>
  <si>
    <t>Atbalsta skava Ø33,7</t>
  </si>
  <si>
    <t>Atbalsta skava Ø21,3</t>
  </si>
  <si>
    <t>UPN100 profils , S235 JR</t>
  </si>
  <si>
    <t>Besšuvju tērauda caurule          42.4 x   2.6  - EN10216-2 - P235GH TC1</t>
  </si>
  <si>
    <t>Besšuvju tērauda caurule          33.7 x   2.6  - EN10216-2 - P235GH TC1</t>
  </si>
  <si>
    <t>Līkums 88.9 x 3.2 - EN 10253-2 - Tips - A - 3D - 90 - P235GH TC1</t>
  </si>
  <si>
    <t>Līkums 76.1 x 2.9 - EN 10253-2 - Tips - A - 3D - 45 - P235GH TC1</t>
  </si>
  <si>
    <t>Līkums 42.4 x 2.6 - EN 10253-2 - Tips - A - 3D - 90 - P235GH TC1</t>
  </si>
  <si>
    <t>Līkums 33.7 x 2.6 - EN 10253-2 - Tips - A - 3D - 90 - P235GH TC1</t>
  </si>
  <si>
    <t>Līkums 33.7 x 2.6 - EN 10253-2 - Tips - A - 3D - 45 - P235GH TC1</t>
  </si>
  <si>
    <t>Līkums 21.3 x 2.3 - EN 10253-2 - Tips - A - 3D - 90 - P235GH TC1</t>
  </si>
  <si>
    <t>Līkums 21.3 x 2.3 - EN 10253-2 - Tips - A - 3D - 45 - P235GH TC1</t>
  </si>
  <si>
    <t>Līkums 21.3 x 2.0 - EN 10253-2 - Tips - A - 3D - 90 - 1.4307/304L</t>
  </si>
  <si>
    <t>Trejgabals   114.3 x 88.9 x 3.6 - EN 10253-2 - Tips - A - P235GH</t>
  </si>
  <si>
    <t>Trejgabals   114.3 x 48,3 x 3.6 - EN 10253-2 - Tips - A - P235GH</t>
  </si>
  <si>
    <t>Trejgabals   42.4 x 42.4 x 2.6 - EN 10253-2 - Tips - A - P235GH</t>
  </si>
  <si>
    <t>Trejgabals   42.4 x 21.3 x 2.6 - EN 10253-2 - Tips - A - P235GH</t>
  </si>
  <si>
    <t>Trejgabals   33.7 x 33.7 x 2.6 - EN 10253-2 - Tips - A - P235GH</t>
  </si>
  <si>
    <t>Trejgabals   33.7 x 21.3 x 2.6 - EN 10253-2 - Tips - A - P235GH</t>
  </si>
  <si>
    <t>Trejgabals   26.9 x 26.9 х 2.0 - EN 10253-2 - Tips - A - P235GH</t>
  </si>
  <si>
    <t>Centriska diametra pāreja 114.3 x 3.6 / 88.9 x 3.2 - EN 10253-2 - Tips - A - P235GH</t>
  </si>
  <si>
    <t>Centriska diametra pāreja 114.3 x 3.6 / 60.3 x 2.9 - EN 10253-2 - Tips - A - P235GH</t>
  </si>
  <si>
    <t>Centriska diametra pāreja 60.3 x 2.9 / 42.4 x 2.6 - EN 10253-2 - Tips - A - P235GH</t>
  </si>
  <si>
    <t>Centriska diametra pāreja 60.3 x 2.9 / 33.7 x 2.6 - EN 10253-2 - Tips - A - P235GH</t>
  </si>
  <si>
    <t>Centriska diametra pāreja 48,3 x 3.6 / 42.4 x 2.6 - EN 10253-2 - Tips - A - P235GH</t>
  </si>
  <si>
    <t>Centriska diametra pāreja 48,3 x 3.6 / 33.7 x 2.6 - EN 10253-2 - Tips - A - P235GH</t>
  </si>
  <si>
    <t>Centriska diametra pāreja 42.4 x 2.6 / 33.7 x 2.6 - EN 10253-2 - Tips - A - P235GH</t>
  </si>
  <si>
    <t>Atloki. Stiprinājumi. Blīves.</t>
  </si>
  <si>
    <t>Atloks EN1092-1/11B/ DN100/PN6/P245GH</t>
  </si>
  <si>
    <t>Atloks EN1092-1/11B/ DN65/PN16/P245GH</t>
  </si>
  <si>
    <t>Atloks EN1092-1/11B/ DN50/PN16/P245GH</t>
  </si>
  <si>
    <t>Lodveida noslēgvārsts ar rokas vadību, metināms, DN100; PN10; T=80°C</t>
  </si>
  <si>
    <t>Lodveida noslēgvārsts ar rokas vadību, metināms, DN80; PN10; T=80°C</t>
  </si>
  <si>
    <t>Lodveida noslēgvārsts ar elektropiedziņu, metināms, DN80; PN10; T=80°C</t>
  </si>
  <si>
    <t>Lodveida noslēgvārsts ar rokas vadību, vītnes vai metināms, DN32; PN10; T=80°C</t>
  </si>
  <si>
    <t>Lodveida noslēgvārsts ar rokas vadību, vītnes vai metināms, DN25; PN10; T=80°C</t>
  </si>
  <si>
    <t>Lodveida noslēgvārsts ar elektropiedziņu, vītnes vai metināms, DN25; PN10; T=80°C</t>
  </si>
  <si>
    <t>Elektromagnētiskais vārsts, vītnes vai metināms, DN25; PN10; T=80°C</t>
  </si>
  <si>
    <t>Lodveida noslēgvārsts ar rokas vadību, vītnes vai metināms, DN15; PN10; T=80°C</t>
  </si>
  <si>
    <t>Starpatloku pretvārsts. Komplektā ar atlokiem, stiprinājumu un blīvēm, DN100; PN10; T=80C</t>
  </si>
  <si>
    <t>Pretvārsts, vītnes vai metināms, DN25; PN10; T=20C</t>
  </si>
  <si>
    <t>Pretvārsts, vītnes vai metināms, DN15; PN10; T=20C</t>
  </si>
  <si>
    <t>Filtrs, atloku savienojums. Komplektā ar pretatlokiem, stiprinājumu un blīvēm, DN100; PN10; T=60C</t>
  </si>
  <si>
    <t>Filtrs, vītnes vai metināms, DN25; PN10; T=60C</t>
  </si>
  <si>
    <t>Aukstā ūdens skaitītājs, vītnes, DN25; PN10; T=60C</t>
  </si>
  <si>
    <t>Siltuma skaitītājs Kamstrup Ultraflow 54,
ar kalkulatoru Multical 603, atloku savienojums. Komplektā ar pretatlokiem, stiprinājumu un blīvēm, Qnom=40 m³/h; DN80; PN25</t>
  </si>
  <si>
    <t>Drošības vārsts, vītnes. DN 40/65; PN 10; P/atv.=6 bar</t>
  </si>
  <si>
    <t>Drošības vārsts, vītnes. DN 25; PN 10; P/atv.=6 bar</t>
  </si>
  <si>
    <t>Besšuvju tērauda caurule 21.3 x 2.3  - EN10216-2 - P235GH TC1</t>
  </si>
  <si>
    <t>Lodveida noslēgvārsts ar rokas vadību, metināts savienojums, DN15; PN10; T=60C</t>
  </si>
  <si>
    <t>Karstumizturīgais pretkorozijas grunts metālam. Maksimālā temperatūra 100C</t>
  </si>
  <si>
    <t>Akmens vates paklāji, Paroc Pro Wired WR 660, s=40 mm</t>
  </si>
  <si>
    <t>Cauruļvadu siltumizolācijas čaulas, iekšējais diametrs ∅115, Paroc Pro Section 100, s=40 mm</t>
  </si>
  <si>
    <t>Cauruļvadu siltumizolācijas čaulas, iekšējais diametrs ∅90, Paroc Pro Section 100, s=40 mm</t>
  </si>
  <si>
    <t>Cauruļvadu siltumizolācijas čaulas, iekšējais diametrs ∅43, Paroc Pro Section 100, s=30 mm</t>
  </si>
  <si>
    <t>Cauruļvadu siltumizolācijas čaulas, iekšējais diametrs ∅34, Paroc Pro Section 100, s=30 mm</t>
  </si>
  <si>
    <t>Cauruļvadu siltumizolācijas čaulas, iekšējais diametrs ∅34, Termoflex, s=6 mm</t>
  </si>
  <si>
    <t>Cauruļvadu siltumizolācijas čaulas, iekšējais diametrs ∅22, Termoflex, s=6 mm</t>
  </si>
  <si>
    <t xml:space="preserve">Dūmgāzu  kolektors Ø400 ar paraugu noņemšanas īscauruli 1"        </t>
  </si>
  <si>
    <t>I. Katla automātikas komplekts</t>
  </si>
  <si>
    <t>Kabeļu komplekts CM2 400-620kW, 7776714</t>
  </si>
  <si>
    <t>Automātika Bāze E, 7745556</t>
  </si>
  <si>
    <t>Kaskādes automātika Vitotronic 300 CM1, 7748598</t>
  </si>
  <si>
    <t>Kodējošais spraudnis 1045:02, 7555028</t>
  </si>
  <si>
    <t>K.ūd. Tvertnes temp. sens. NTC L=5800,7544848</t>
  </si>
  <si>
    <t>LON modulis</t>
  </si>
  <si>
    <t>Katla automātika Vitotronic 100 CC1, 7748600</t>
  </si>
  <si>
    <t>Savienotājvads LON, 7143495</t>
  </si>
  <si>
    <t>Slēg. pretest. LON</t>
  </si>
  <si>
    <t>Tālvadības vertēja Vitogate 300 BN/MB</t>
  </si>
  <si>
    <t>II. Lodveida vārstu elektropiedziņa</t>
  </si>
  <si>
    <t>Katlu atgaitas lodveida vārsta elektropiedziņa</t>
  </si>
  <si>
    <t>K.ūd. boilera uzsildīšanas lodveida vārsta elektropiedziņa</t>
  </si>
  <si>
    <t>Gaisa sildītāja lodveida vārsta elektropiedziņa</t>
  </si>
  <si>
    <t>Dūmgāzu vārsts ar elektropiedziņu</t>
  </si>
  <si>
    <t>III. Sensori un devēji</t>
  </si>
  <si>
    <t>Tīklu diferenciālais spiediena devējs, DPL6/V , 0-10V, 0-6bar</t>
  </si>
  <si>
    <t>Kopējās turpgaitas temperatūras devējs NTC10K</t>
  </si>
  <si>
    <t>Karstā ūdens boilera temperatūras sensors NTC10K</t>
  </si>
  <si>
    <t>Katlu temperatūras sensors</t>
  </si>
  <si>
    <t>Āra temperatūras sensors</t>
  </si>
  <si>
    <t>IV. Kabeļu sistēmas</t>
  </si>
  <si>
    <t>Kabelis ar vara dzīslām, ekranēts, šķērsgriezums 2x0,5mm²</t>
  </si>
  <si>
    <t>Kabelis ar vara dzīslām, šķērsgriezums 3x0,5mm²</t>
  </si>
  <si>
    <t>V. Sadalnes galvenās komponentes</t>
  </si>
  <si>
    <t>Ievadautomāts NG125 3P C63</t>
  </si>
  <si>
    <t>Pārsprieguma aizsardzība iPRD1 12.5r 3P+N 1+2. tips</t>
  </si>
  <si>
    <t>Pārsprieguma aizsardzības īsslēguma automātslēdzis iC60N 3P C40</t>
  </si>
  <si>
    <t>Automātslēdzis iC60N 3P C16</t>
  </si>
  <si>
    <t>Automātslēdzis iC60N 1P C16</t>
  </si>
  <si>
    <t>Automātslēdzis iC60N 1P C6</t>
  </si>
  <si>
    <t>Automātslēdzis iC60N 1P B6</t>
  </si>
  <si>
    <t>Elektroenerģijas skaitītājs EM122-RTU-2P (100A)</t>
  </si>
  <si>
    <t>Elektrodzinēju pārslodzes aizsardzība GV2ME04</t>
  </si>
  <si>
    <t>Elektrodzinēju pārslodzes aizsardzība GV2ME06</t>
  </si>
  <si>
    <t>Magnētiskais kontaktors 230VAC 4kW Tesys D</t>
  </si>
  <si>
    <t>Servisa rozete iPC 2P+E, DIN, 230VAC, 16A</t>
  </si>
  <si>
    <t>Sadalnes ventilators + filtra reste</t>
  </si>
  <si>
    <t>Sadalnes apgaismojums ar sensoru NSYLAMLDD</t>
  </si>
  <si>
    <t>UPS+24VDC barošanas avots SCP-75-24</t>
  </si>
  <si>
    <t>Dūmu detektora kontrollers ABAV-S3</t>
  </si>
  <si>
    <t>Dūmu detektors ar bāzi EA-318-2</t>
  </si>
  <si>
    <t>Trauksmes poga ar aizsargvāku GR-RS-21 + STI-6522-C</t>
  </si>
  <si>
    <t>Relejs 24VDC ar pamatni 788-516</t>
  </si>
  <si>
    <t>Relejs 230VAC ar pamatni 858-304</t>
  </si>
  <si>
    <t>Termostats 0-60°C, NSYCCOTHO</t>
  </si>
  <si>
    <t xml:space="preserve">Oglekļa monoksīds, SE237EC-S </t>
  </si>
  <si>
    <t>Trauksmes gaisma ar skaņu  STI-SA5000-R</t>
  </si>
  <si>
    <t>Papildmateriāli, dzīslas, kabeļu penāli, marķējumi, klemmes u.c.</t>
  </si>
  <si>
    <t>Katlumājas spēka sadalne (EL) ar komplektējošiem elementiem un stiprinājumiem, virspametuma uz sienas karināma, ne mazāk par IP55. Komplektācijā ietilpst visas komponentes, montāža, ieregulēšana un palaišana darba režīmā.</t>
  </si>
  <si>
    <t>kompl.</t>
  </si>
  <si>
    <t>II. SLĒDŽI un ROZETES</t>
  </si>
  <si>
    <t>Hermētisks slēdzis virsapmetuma instalācijai, 230V, In=10A, IP44</t>
  </si>
  <si>
    <t>Hermētisks lokālais drošības slēdzis virsapmetuma instalācijai, 400V, In=16A, IP65, ar signālu papildkontaktiem</t>
  </si>
  <si>
    <t>Virsapmetuma rozete 3P+N+PE, 400V, 16A</t>
  </si>
  <si>
    <t>Virsapmetuma rozete 1P+N+PE, 230V, 16A</t>
  </si>
  <si>
    <t>III. KABEĻI UN CAURULES</t>
  </si>
  <si>
    <t>Kabelis ar vara dzīslām, šķērsgriezums YSLY-JZ 5x16mm²</t>
  </si>
  <si>
    <t>Kabelis ar vara dzīslām, šķērsgriezums NYY-J 5x2,5mm²</t>
  </si>
  <si>
    <t>Kabelis ar vara dzīslām, šķērsgriezums CYKY X-J 5x2,5mm²</t>
  </si>
  <si>
    <t>Kabelis ar vara dzīslām, šķērsgriezums (N)YM-PLUS 3x1,5mm²</t>
  </si>
  <si>
    <t>Kabelis ar vara dzīslām, šķērsgriezums OMY 4x0,75mm²</t>
  </si>
  <si>
    <t>Kabelis ar vara dzīslām, šķērsgriezums H03VV-F 4x0,75mm²</t>
  </si>
  <si>
    <t>Kabelis ar vara dzīslām, šķērsgriezums H03VV-F 3x0,75mm²</t>
  </si>
  <si>
    <t>Kabelis ar vara dzīslām, ekranēts, šķērsgriezums YSLY-JZ 600 4x2,5mm²</t>
  </si>
  <si>
    <t>IV. KATLUMĀJAS ZIBENSAIZSARDZĪBAS APRĪKOJUMS</t>
  </si>
  <si>
    <t xml:space="preserve">Alumīnija apaļvads Ø8mm </t>
  </si>
  <si>
    <t>Apaļvada stiprinājumi uz jumta seguma (ik pēc 1m)</t>
  </si>
  <si>
    <t>Krustveida savienotājs</t>
  </si>
  <si>
    <t xml:space="preserve">Karsti cinkotā tērauda apaļvads Ø8mm </t>
  </si>
  <si>
    <t xml:space="preserve">Karsti cinkotā tērauda apaļvads Ø8mm stiprinājumi pie fasādes (ik pēc 1m) </t>
  </si>
  <si>
    <t>isCon® izolēts zibensstrāvas novadītājs, Professional Plus, gaiši pelēks</t>
  </si>
  <si>
    <t>isCon® izolēts zibensuztverējs, L=1000mm</t>
  </si>
  <si>
    <t>Izolēto zibens uztverēju stiprinājums komplekts pie dūmvada</t>
  </si>
  <si>
    <t>Karsti cinkotā tērauda apaļvads Ø10mm</t>
  </si>
  <si>
    <t xml:space="preserve">Mērījumu savienojums </t>
  </si>
  <si>
    <t>Montāžas izstrādājumu palīgmateriālu komplekts 
(klemmes, kronšteini, ķēdes un citi stiprināšanas elementi)</t>
  </si>
  <si>
    <t>V. ĀRĒJAIS ZEMĒJUMA KONTŪRS UN POTENCIĀLU IZLĪDZINĀŠANA</t>
  </si>
  <si>
    <t>Caurules (kab. aizsardzības aprīkojums)</t>
  </si>
  <si>
    <t>Ārējais zemējuma kontūrs</t>
  </si>
  <si>
    <t>Karsti cinkotā tērauda plakandzelzs lenta 40x4mm</t>
  </si>
  <si>
    <t>Karsti cinkots apaļdzelzs zemējuma stienis Ø=20mm; L=1,5m</t>
  </si>
  <si>
    <t>Savienojuma klemme apaļdzelzim un plakanvadam, 20mm ST FT</t>
  </si>
  <si>
    <t>Stieņa spice TE 20</t>
  </si>
  <si>
    <t>Elektroda un tēraudas plakandzelzs lentas savienojums</t>
  </si>
  <si>
    <t>Antikorozijas lenta L=10m</t>
  </si>
  <si>
    <t>iepak.</t>
  </si>
  <si>
    <t>Iekšējā potenciālu izlīdzināšanas / zemējuma materiāli</t>
  </si>
  <si>
    <t>Vara vads lokans šķērsgr. 35mm² (dzelteni-zaļš)</t>
  </si>
  <si>
    <t>Vara vads lokans šķērsgr. 6mm² (dzelteni-zaļš) iekārtu zemēšanai</t>
  </si>
  <si>
    <t>Galvenā zemējuma kopne (GZK)</t>
  </si>
  <si>
    <t>Antikorozijas pārklājums</t>
  </si>
  <si>
    <t>Celtniecības smiltis</t>
  </si>
  <si>
    <t>m3</t>
  </si>
  <si>
    <t>Palīgmateriāli</t>
  </si>
  <si>
    <t>Zemējuma un kabeļu līniju izbūves/aizsardzības darbi</t>
  </si>
  <si>
    <t>Vertikālā zemētāja montāža dziļumā līdz 10m montāža</t>
  </si>
  <si>
    <t>Ārējo tīklu caurules zemējums (ievadiem)</t>
  </si>
  <si>
    <t>Iekšējā potenciālu izlīdzināšanas ierīkošana</t>
  </si>
  <si>
    <t>Vara vada lokāno kabeļu izbūve</t>
  </si>
  <si>
    <t>Organizatoriskie pasākumi</t>
  </si>
  <si>
    <t>Dokumentācijas sagatavošana nodošanai</t>
  </si>
  <si>
    <t>Tīklu sūkņu frekvences pārveidotāji, VACON0100-3L-0012-5-FLOW IP54, ar sūkņu kaskādes vadību.</t>
  </si>
  <si>
    <t>gab</t>
  </si>
  <si>
    <t>Teritorijas labiekārtošana un asfalta seguma atjaunošana iekļaujot materiāla izmaksas</t>
  </si>
  <si>
    <t>Lokālā tāme Nr. 1-5</t>
  </si>
  <si>
    <t>11÷12</t>
  </si>
  <si>
    <t>13÷14</t>
  </si>
  <si>
    <t>15÷17</t>
  </si>
  <si>
    <t>Vara vads lokans šķērsgr. 25mm² (dzelteni-zaļš) iekārtu zemēšanai</t>
  </si>
  <si>
    <t>VIII IEVADA SPĒKA KABEĻA SAVIENOJUMS</t>
  </si>
  <si>
    <t>8.1</t>
  </si>
  <si>
    <t>8.2</t>
  </si>
  <si>
    <t>Dālītā kabeļa aizsargcaurule PE D=160, 750N</t>
  </si>
  <si>
    <t>Kabeļu aizsargcaurule PE D=50, 450N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</si>
  <si>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</si>
  <si>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</si>
  <si>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</si>
  <si>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</si>
  <si>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</si>
  <si>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</si>
  <si>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</si>
  <si>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</si>
  <si>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</si>
  <si>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</si>
  <si>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</si>
  <si>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</si>
  <si>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</si>
  <si>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</si>
  <si>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</si>
  <si>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Karsti cinkotā tērauda plakandzelzs lenta 30x3,5mm</t>
  </si>
  <si>
    <t>Kabeļu renes nosegvāks W-100mm, 0.5mm, PKR100H60/3, BAKS vai ekvivalents</t>
  </si>
  <si>
    <t>Kabeļu rene karsti cinkota 300x60 komplektā ar stiprinājuma elementiem un pagriezieniem, MEKA vai ekvivalents</t>
  </si>
  <si>
    <t>Kabeļu rene karsti cinkota 100x60 komplektā ar stiprinājuma elementiem un pagriezieniem, MEKA vai ekvivalents</t>
  </si>
  <si>
    <t>Kabeļu rene karsti cinkota 100x60 komplektā ar stiprinājuma elementiem un pagriezieniem, BAKS vai ekvivalents</t>
  </si>
  <si>
    <t>Avārijas skedzis-stoppoga ārējai uzstadīšanai</t>
  </si>
  <si>
    <t>5÷10</t>
  </si>
  <si>
    <r>
      <t xml:space="preserve">Tāmes izmaksas, </t>
    </r>
    <r>
      <rPr>
        <i/>
        <sz val="10"/>
        <rFont val="Times New Roman"/>
        <family val="1"/>
        <charset val="186"/>
      </rPr>
      <t>euro</t>
    </r>
  </si>
  <si>
    <t>Dūmgāzu līkums ar lūku 90° Ø400</t>
  </si>
  <si>
    <t>Tranšeja horizontālam zemēšanas kontūram un kabelim 5x16mm²</t>
  </si>
  <si>
    <t>Horizontālā zemētāja un kabeļa 5x16mm² montāža tranšejā</t>
  </si>
  <si>
    <t xml:space="preserve">Pasūtījuma Nr.:        </t>
  </si>
  <si>
    <t xml:space="preserve">Pasūtījuma Nr.: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</si>
</sst>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00"/>
    <numFmt numFmtId="166" formatCode="_-* #,##0.00\ _L_s_-;\-* #,##0.00\ _L_s_-;_-* &quot;-&quot;??\ _L_s_-;_-@_-"/>
  </numFmts>
  <fonts count="40">
    <font>
      <sz val="10"/>
      <name val="Arial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8"/>
      <name val="Arial"/>
      <family val="2"/>
      <charset val="186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sz val="8"/>
      <name val="Arial Narrow"/>
      <family val="2"/>
      <charset val="186"/>
    </font>
    <font>
      <b/>
      <sz val="11"/>
      <name val="Arial Narrow"/>
      <family val="2"/>
      <charset val="186"/>
    </font>
    <font>
      <sz val="11"/>
      <name val="Arial Narrow"/>
      <family val="2"/>
      <charset val="186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4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10"/>
      <color indexed="1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1" fillId="0" borderId="0" applyFill="0" applyBorder="0" applyAlignment="0" applyProtection="0"/>
    <xf numFmtId="0" fontId="6" fillId="0" borderId="0"/>
    <xf numFmtId="0" fontId="7" fillId="0" borderId="0"/>
    <xf numFmtId="0" fontId="13" fillId="0" borderId="0"/>
    <xf numFmtId="0" fontId="1" fillId="0" borderId="0"/>
    <xf numFmtId="0" fontId="4" fillId="0" borderId="0"/>
    <xf numFmtId="0" fontId="14" fillId="0" borderId="0"/>
    <xf numFmtId="0" fontId="14" fillId="0" borderId="0"/>
    <xf numFmtId="0" fontId="1" fillId="0" borderId="0"/>
    <xf numFmtId="0" fontId="4" fillId="0" borderId="0"/>
    <xf numFmtId="0" fontId="2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282">
    <xf numFmtId="0" fontId="0" fillId="0" borderId="0" xfId="0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top"/>
    </xf>
    <xf numFmtId="49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9" fillId="0" borderId="12" xfId="0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2" fontId="8" fillId="0" borderId="12" xfId="0" applyNumberFormat="1" applyFont="1" applyBorder="1" applyAlignment="1">
      <alignment wrapText="1"/>
    </xf>
    <xf numFmtId="2" fontId="9" fillId="0" borderId="12" xfId="0" applyNumberFormat="1" applyFont="1" applyBorder="1" applyAlignment="1">
      <alignment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4" fontId="15" fillId="0" borderId="1" xfId="0" applyNumberFormat="1" applyFont="1" applyBorder="1" applyAlignment="1">
      <alignment vertical="center"/>
    </xf>
    <xf numFmtId="49" fontId="15" fillId="0" borderId="0" xfId="0" applyNumberFormat="1" applyFont="1" applyAlignment="1">
      <alignment horizontal="left" vertical="center" wrapText="1"/>
    </xf>
    <xf numFmtId="4" fontId="16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5" fillId="0" borderId="0" xfId="0" applyFont="1"/>
    <xf numFmtId="4" fontId="18" fillId="0" borderId="0" xfId="0" applyNumberFormat="1" applyFont="1" applyAlignment="1">
      <alignment horizontal="right" vertical="center"/>
    </xf>
    <xf numFmtId="4" fontId="18" fillId="0" borderId="11" xfId="0" applyNumberFormat="1" applyFont="1" applyBorder="1" applyAlignment="1">
      <alignment horizontal="center" vertical="center"/>
    </xf>
    <xf numFmtId="4" fontId="19" fillId="0" borderId="0" xfId="0" applyNumberFormat="1" applyFont="1" applyAlignment="1">
      <alignment vertical="center"/>
    </xf>
    <xf numFmtId="0" fontId="20" fillId="0" borderId="0" xfId="0" applyFont="1"/>
    <xf numFmtId="0" fontId="21" fillId="0" borderId="0" xfId="0" applyFont="1"/>
    <xf numFmtId="4" fontId="21" fillId="0" borderId="0" xfId="0" applyNumberFormat="1" applyFont="1"/>
    <xf numFmtId="2" fontId="15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49" fontId="16" fillId="0" borderId="0" xfId="0" applyNumberFormat="1" applyFont="1" applyAlignment="1">
      <alignment horizontal="center" vertical="center"/>
    </xf>
    <xf numFmtId="0" fontId="15" fillId="3" borderId="0" xfId="0" applyFont="1" applyFill="1" applyAlignment="1">
      <alignment vertical="center"/>
    </xf>
    <xf numFmtId="4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15" xfId="13" applyFont="1" applyBorder="1" applyAlignment="1">
      <alignment horizontal="center" vertical="center" textRotation="90" wrapText="1"/>
    </xf>
    <xf numFmtId="166" fontId="16" fillId="0" borderId="15" xfId="24" applyNumberFormat="1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left"/>
    </xf>
    <xf numFmtId="2" fontId="15" fillId="0" borderId="2" xfId="0" applyNumberFormat="1" applyFont="1" applyBorder="1" applyAlignment="1">
      <alignment horizontal="center" vertical="center"/>
    </xf>
    <xf numFmtId="4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15" fillId="0" borderId="15" xfId="0" applyFont="1" applyBorder="1" applyAlignment="1">
      <alignment horizontal="center" vertical="top" wrapText="1"/>
    </xf>
    <xf numFmtId="2" fontId="8" fillId="3" borderId="12" xfId="0" applyNumberFormat="1" applyFont="1" applyFill="1" applyBorder="1" applyAlignment="1">
      <alignment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4" fontId="24" fillId="0" borderId="4" xfId="0" applyNumberFormat="1" applyFont="1" applyBorder="1" applyAlignment="1">
      <alignment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wrapText="1"/>
    </xf>
    <xf numFmtId="4" fontId="18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vertical="center" wrapText="1"/>
    </xf>
    <xf numFmtId="49" fontId="8" fillId="3" borderId="12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2" fontId="15" fillId="0" borderId="19" xfId="0" applyNumberFormat="1" applyFont="1" applyBorder="1" applyAlignment="1">
      <alignment horizontal="center" vertical="center" wrapText="1"/>
    </xf>
    <xf numFmtId="2" fontId="22" fillId="0" borderId="19" xfId="0" applyNumberFormat="1" applyFont="1" applyBorder="1" applyAlignment="1">
      <alignment horizontal="center" vertical="center" wrapText="1"/>
    </xf>
    <xf numFmtId="2" fontId="22" fillId="0" borderId="18" xfId="0" applyNumberFormat="1" applyFont="1" applyBorder="1" applyAlignment="1">
      <alignment horizontal="center" vertical="center" wrapText="1"/>
    </xf>
    <xf numFmtId="2" fontId="22" fillId="0" borderId="18" xfId="0" applyNumberFormat="1" applyFont="1" applyBorder="1" applyAlignment="1">
      <alignment horizontal="center" vertical="center"/>
    </xf>
    <xf numFmtId="0" fontId="22" fillId="0" borderId="18" xfId="6" applyFont="1" applyBorder="1" applyAlignment="1">
      <alignment horizontal="center" vertical="center" wrapText="1"/>
    </xf>
    <xf numFmtId="2" fontId="22" fillId="0" borderId="14" xfId="0" applyNumberFormat="1" applyFont="1" applyBorder="1" applyAlignment="1">
      <alignment horizontal="center" vertical="center"/>
    </xf>
    <xf numFmtId="2" fontId="22" fillId="0" borderId="18" xfId="6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15" fillId="0" borderId="24" xfId="6" applyFont="1" applyBorder="1" applyAlignment="1">
      <alignment horizontal="left" vertical="center" wrapText="1"/>
    </xf>
    <xf numFmtId="0" fontId="15" fillId="0" borderId="24" xfId="6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4" fontId="15" fillId="0" borderId="0" xfId="0" applyNumberFormat="1" applyFont="1"/>
    <xf numFmtId="0" fontId="22" fillId="3" borderId="18" xfId="0" applyFont="1" applyFill="1" applyBorder="1" applyAlignment="1">
      <alignment horizontal="center" vertical="center"/>
    </xf>
    <xf numFmtId="0" fontId="22" fillId="3" borderId="18" xfId="6" applyFont="1" applyFill="1" applyBorder="1" applyAlignment="1">
      <alignment horizontal="center" vertical="center"/>
    </xf>
    <xf numFmtId="2" fontId="22" fillId="3" borderId="18" xfId="0" applyNumberFormat="1" applyFont="1" applyFill="1" applyBorder="1" applyAlignment="1">
      <alignment horizontal="center" vertical="center" wrapText="1"/>
    </xf>
    <xf numFmtId="0" fontId="22" fillId="3" borderId="18" xfId="6" applyFont="1" applyFill="1" applyBorder="1" applyAlignment="1">
      <alignment horizontal="left" vertical="center" wrapText="1"/>
    </xf>
    <xf numFmtId="0" fontId="29" fillId="0" borderId="2" xfId="6" applyFont="1" applyBorder="1" applyAlignment="1">
      <alignment horizontal="center" vertical="center" wrapText="1"/>
    </xf>
    <xf numFmtId="0" fontId="29" fillId="3" borderId="2" xfId="6" applyFont="1" applyFill="1" applyBorder="1" applyAlignment="1">
      <alignment horizontal="center" vertical="center" wrapText="1"/>
    </xf>
    <xf numFmtId="0" fontId="28" fillId="3" borderId="2" xfId="6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vertical="top"/>
    </xf>
    <xf numFmtId="0" fontId="28" fillId="0" borderId="32" xfId="0" applyFont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 wrapText="1"/>
    </xf>
    <xf numFmtId="4" fontId="31" fillId="0" borderId="32" xfId="0" applyNumberFormat="1" applyFont="1" applyBorder="1" applyAlignment="1">
      <alignment horizontal="left" vertical="center" wrapText="1"/>
    </xf>
    <xf numFmtId="2" fontId="31" fillId="0" borderId="32" xfId="0" applyNumberFormat="1" applyFont="1" applyBorder="1" applyAlignment="1">
      <alignment horizontal="center" vertical="center"/>
    </xf>
    <xf numFmtId="0" fontId="33" fillId="0" borderId="0" xfId="0" applyFont="1" applyAlignment="1">
      <alignment wrapText="1"/>
    </xf>
    <xf numFmtId="0" fontId="31" fillId="0" borderId="34" xfId="32" applyFont="1" applyBorder="1" applyAlignment="1">
      <alignment horizontal="center" vertical="center"/>
    </xf>
    <xf numFmtId="0" fontId="31" fillId="3" borderId="32" xfId="21" applyFont="1" applyFill="1" applyBorder="1" applyAlignment="1">
      <alignment horizontal="center" vertical="center" wrapText="1"/>
    </xf>
    <xf numFmtId="2" fontId="31" fillId="0" borderId="32" xfId="0" applyNumberFormat="1" applyFont="1" applyBorder="1" applyAlignment="1">
      <alignment horizontal="center" vertical="center" wrapText="1"/>
    </xf>
    <xf numFmtId="0" fontId="31" fillId="0" borderId="32" xfId="0" applyFont="1" applyBorder="1" applyAlignment="1">
      <alignment wrapText="1"/>
    </xf>
    <xf numFmtId="0" fontId="31" fillId="0" borderId="0" xfId="0" applyFont="1" applyAlignment="1">
      <alignment wrapText="1"/>
    </xf>
    <xf numFmtId="0" fontId="31" fillId="3" borderId="10" xfId="21" applyFont="1" applyFill="1" applyBorder="1" applyAlignment="1">
      <alignment horizontal="center" vertical="center" wrapText="1"/>
    </xf>
    <xf numFmtId="164" fontId="31" fillId="0" borderId="32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top"/>
    </xf>
    <xf numFmtId="49" fontId="32" fillId="0" borderId="0" xfId="0" applyNumberFormat="1" applyFont="1" applyAlignment="1">
      <alignment horizontal="center" vertical="top"/>
    </xf>
    <xf numFmtId="0" fontId="32" fillId="0" borderId="12" xfId="0" applyFont="1" applyBorder="1" applyAlignment="1">
      <alignment horizontal="center" vertical="center" wrapText="1"/>
    </xf>
    <xf numFmtId="49" fontId="32" fillId="0" borderId="12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top" wrapText="1"/>
    </xf>
    <xf numFmtId="49" fontId="28" fillId="0" borderId="12" xfId="0" applyNumberFormat="1" applyFont="1" applyBorder="1" applyAlignment="1">
      <alignment horizontal="center" vertical="top" wrapText="1"/>
    </xf>
    <xf numFmtId="0" fontId="28" fillId="0" borderId="12" xfId="0" applyFont="1" applyBorder="1" applyAlignment="1">
      <alignment horizontal="left" vertical="top" wrapText="1"/>
    </xf>
    <xf numFmtId="0" fontId="31" fillId="0" borderId="12" xfId="0" applyFont="1" applyBorder="1" applyAlignment="1">
      <alignment horizontal="center" vertical="top" wrapText="1"/>
    </xf>
    <xf numFmtId="0" fontId="28" fillId="3" borderId="12" xfId="0" applyFont="1" applyFill="1" applyBorder="1" applyAlignment="1">
      <alignment horizontal="left" vertical="top" wrapText="1"/>
    </xf>
    <xf numFmtId="49" fontId="28" fillId="3" borderId="12" xfId="0" applyNumberFormat="1" applyFont="1" applyFill="1" applyBorder="1" applyAlignment="1">
      <alignment horizontal="center" vertical="top" wrapText="1"/>
    </xf>
    <xf numFmtId="49" fontId="31" fillId="3" borderId="12" xfId="0" applyNumberFormat="1" applyFont="1" applyFill="1" applyBorder="1" applyAlignment="1">
      <alignment horizontal="center" vertical="top" wrapText="1"/>
    </xf>
    <xf numFmtId="16" fontId="28" fillId="0" borderId="12" xfId="0" applyNumberFormat="1" applyFont="1" applyBorder="1" applyAlignment="1">
      <alignment horizontal="center" vertical="top" wrapText="1"/>
    </xf>
    <xf numFmtId="49" fontId="31" fillId="0" borderId="12" xfId="0" applyNumberFormat="1" applyFont="1" applyBorder="1" applyAlignment="1">
      <alignment horizontal="center" vertical="top" wrapText="1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Continuous" vertical="center"/>
    </xf>
    <xf numFmtId="0" fontId="35" fillId="0" borderId="0" xfId="0" applyFont="1" applyAlignment="1">
      <alignment vertical="center"/>
    </xf>
    <xf numFmtId="49" fontId="35" fillId="0" borderId="0" xfId="0" applyNumberFormat="1" applyFont="1" applyAlignment="1">
      <alignment vertical="center"/>
    </xf>
    <xf numFmtId="0" fontId="31" fillId="0" borderId="0" xfId="0" applyFont="1" applyAlignment="1">
      <alignment horizontal="right" vertical="center"/>
    </xf>
    <xf numFmtId="4" fontId="31" fillId="0" borderId="1" xfId="0" applyNumberFormat="1" applyFont="1" applyBorder="1" applyAlignment="1">
      <alignment vertical="center"/>
    </xf>
    <xf numFmtId="49" fontId="31" fillId="0" borderId="0" xfId="0" applyNumberFormat="1" applyFont="1" applyAlignment="1">
      <alignment horizontal="left" vertical="center" wrapText="1"/>
    </xf>
    <xf numFmtId="4" fontId="35" fillId="0" borderId="0" xfId="0" applyNumberFormat="1" applyFont="1" applyAlignment="1">
      <alignment horizontal="center" vertical="center"/>
    </xf>
    <xf numFmtId="4" fontId="31" fillId="0" borderId="0" xfId="0" applyNumberFormat="1" applyFont="1" applyAlignment="1">
      <alignment horizontal="left" vertic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right" vertical="center"/>
    </xf>
    <xf numFmtId="0" fontId="35" fillId="0" borderId="15" xfId="13" applyFont="1" applyBorder="1" applyAlignment="1">
      <alignment horizontal="center" vertical="center" textRotation="90" wrapText="1"/>
    </xf>
    <xf numFmtId="166" fontId="35" fillId="0" borderId="15" xfId="24" applyNumberFormat="1" applyFont="1" applyFill="1" applyBorder="1" applyAlignment="1">
      <alignment horizontal="center" vertical="center" textRotation="90" wrapText="1"/>
    </xf>
    <xf numFmtId="2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4" fontId="31" fillId="0" borderId="2" xfId="0" applyNumberFormat="1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4" fontId="28" fillId="0" borderId="2" xfId="0" applyNumberFormat="1" applyFont="1" applyBorder="1" applyAlignment="1">
      <alignment horizontal="center" vertical="center"/>
    </xf>
    <xf numFmtId="0" fontId="31" fillId="0" borderId="0" xfId="0" applyFont="1"/>
    <xf numFmtId="4" fontId="28" fillId="0" borderId="0" xfId="0" applyNumberFormat="1" applyFont="1" applyAlignment="1">
      <alignment horizontal="right" vertical="center"/>
    </xf>
    <xf numFmtId="4" fontId="28" fillId="0" borderId="1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5" fillId="2" borderId="0" xfId="0" applyFont="1" applyFill="1" applyAlignment="1">
      <alignment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2" xfId="6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left" vertical="center" wrapText="1"/>
    </xf>
    <xf numFmtId="2" fontId="31" fillId="0" borderId="2" xfId="0" applyNumberFormat="1" applyFont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/>
    </xf>
    <xf numFmtId="0" fontId="28" fillId="3" borderId="30" xfId="6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3" borderId="22" xfId="6" applyFont="1" applyFill="1" applyBorder="1" applyAlignment="1">
      <alignment horizontal="left" vertical="center" wrapText="1"/>
    </xf>
    <xf numFmtId="0" fontId="31" fillId="3" borderId="22" xfId="6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 wrapText="1"/>
    </xf>
    <xf numFmtId="2" fontId="31" fillId="0" borderId="22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right" vertical="center"/>
    </xf>
    <xf numFmtId="2" fontId="37" fillId="0" borderId="0" xfId="0" applyNumberFormat="1" applyFont="1" applyAlignment="1">
      <alignment horizontal="left" vertical="center"/>
    </xf>
    <xf numFmtId="0" fontId="31" fillId="0" borderId="28" xfId="0" applyFont="1" applyBorder="1" applyAlignment="1">
      <alignment wrapText="1"/>
    </xf>
    <xf numFmtId="0" fontId="31" fillId="3" borderId="30" xfId="21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wrapText="1"/>
    </xf>
    <xf numFmtId="0" fontId="31" fillId="0" borderId="30" xfId="0" applyFont="1" applyBorder="1" applyAlignment="1">
      <alignment wrapText="1"/>
    </xf>
    <xf numFmtId="0" fontId="31" fillId="0" borderId="33" xfId="0" applyFont="1" applyBorder="1" applyAlignment="1">
      <alignment wrapText="1"/>
    </xf>
    <xf numFmtId="2" fontId="31" fillId="3" borderId="2" xfId="0" applyNumberFormat="1" applyFont="1" applyFill="1" applyBorder="1" applyAlignment="1">
      <alignment horizontal="center" vertical="center" wrapText="1"/>
    </xf>
    <xf numFmtId="0" fontId="31" fillId="3" borderId="32" xfId="21" applyFont="1" applyFill="1" applyBorder="1" applyAlignment="1">
      <alignment horizontal="left" vertical="center" wrapText="1"/>
    </xf>
    <xf numFmtId="10" fontId="28" fillId="0" borderId="20" xfId="0" applyNumberFormat="1" applyFont="1" applyBorder="1" applyAlignment="1">
      <alignment horizontal="center" vertical="top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wrapText="1"/>
    </xf>
    <xf numFmtId="0" fontId="15" fillId="3" borderId="30" xfId="21" applyFont="1" applyFill="1" applyBorder="1" applyAlignment="1">
      <alignment horizontal="center" vertical="center" wrapText="1"/>
    </xf>
    <xf numFmtId="10" fontId="18" fillId="0" borderId="20" xfId="0" applyNumberFormat="1" applyFont="1" applyBorder="1" applyAlignment="1">
      <alignment horizontal="center" vertical="top"/>
    </xf>
    <xf numFmtId="0" fontId="35" fillId="0" borderId="0" xfId="0" applyFont="1" applyAlignment="1">
      <alignment vertical="center" wrapText="1"/>
    </xf>
    <xf numFmtId="0" fontId="28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left" vertical="center" wrapText="1"/>
    </xf>
    <xf numFmtId="2" fontId="31" fillId="0" borderId="27" xfId="0" applyNumberFormat="1" applyFont="1" applyBorder="1" applyAlignment="1">
      <alignment horizontal="center" vertical="center"/>
    </xf>
    <xf numFmtId="2" fontId="31" fillId="0" borderId="13" xfId="0" applyNumberFormat="1" applyFont="1" applyBorder="1" applyAlignment="1">
      <alignment horizontal="center" vertical="center"/>
    </xf>
    <xf numFmtId="4" fontId="31" fillId="0" borderId="2" xfId="0" applyNumberFormat="1" applyFont="1" applyBorder="1" applyAlignment="1">
      <alignment horizontal="center" vertical="center"/>
    </xf>
    <xf numFmtId="4" fontId="31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4" fontId="31" fillId="0" borderId="0" xfId="0" applyNumberFormat="1" applyFont="1"/>
    <xf numFmtId="0" fontId="31" fillId="0" borderId="2" xfId="6" applyFont="1" applyBorder="1" applyAlignment="1">
      <alignment horizontal="center" vertical="center"/>
    </xf>
    <xf numFmtId="165" fontId="31" fillId="0" borderId="2" xfId="0" applyNumberFormat="1" applyFont="1" applyBorder="1" applyAlignment="1">
      <alignment horizontal="left" vertical="center" wrapText="1"/>
    </xf>
    <xf numFmtId="0" fontId="31" fillId="0" borderId="26" xfId="0" applyFont="1" applyBorder="1" applyAlignment="1">
      <alignment horizontal="center" vertical="center"/>
    </xf>
    <xf numFmtId="0" fontId="31" fillId="0" borderId="26" xfId="6" applyFont="1" applyBorder="1" applyAlignment="1">
      <alignment horizontal="left" vertical="center" wrapText="1"/>
    </xf>
    <xf numFmtId="0" fontId="31" fillId="0" borderId="26" xfId="6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 wrapText="1"/>
    </xf>
    <xf numFmtId="2" fontId="31" fillId="0" borderId="26" xfId="0" applyNumberFormat="1" applyFont="1" applyBorder="1" applyAlignment="1">
      <alignment horizontal="center" vertical="center"/>
    </xf>
    <xf numFmtId="2" fontId="31" fillId="0" borderId="0" xfId="0" applyNumberFormat="1" applyFont="1" applyAlignment="1">
      <alignment vertical="center"/>
    </xf>
    <xf numFmtId="2" fontId="31" fillId="0" borderId="0" xfId="0" applyNumberFormat="1" applyFont="1"/>
    <xf numFmtId="0" fontId="31" fillId="0" borderId="28" xfId="0" applyFont="1" applyBorder="1" applyAlignment="1">
      <alignment horizontal="left" vertical="center" wrapText="1"/>
    </xf>
    <xf numFmtId="0" fontId="31" fillId="3" borderId="30" xfId="21" applyFont="1" applyFill="1" applyBorder="1" applyAlignment="1">
      <alignment horizontal="left" vertical="center" wrapText="1"/>
    </xf>
    <xf numFmtId="0" fontId="35" fillId="0" borderId="32" xfId="13" applyFont="1" applyBorder="1" applyAlignment="1">
      <alignment horizontal="center" vertical="center" textRotation="90" wrapText="1"/>
    </xf>
    <xf numFmtId="166" fontId="35" fillId="0" borderId="32" xfId="24" applyNumberFormat="1" applyFont="1" applyFill="1" applyBorder="1" applyAlignment="1">
      <alignment horizontal="center" vertical="center" textRotation="90" wrapText="1"/>
    </xf>
    <xf numFmtId="2" fontId="31" fillId="0" borderId="32" xfId="0" applyNumberFormat="1" applyFont="1" applyBorder="1"/>
    <xf numFmtId="4" fontId="31" fillId="0" borderId="32" xfId="0" applyNumberFormat="1" applyFont="1" applyBorder="1" applyAlignment="1">
      <alignment horizontal="center" vertical="center"/>
    </xf>
    <xf numFmtId="4" fontId="28" fillId="0" borderId="32" xfId="0" applyNumberFormat="1" applyFont="1" applyBorder="1" applyAlignment="1">
      <alignment horizontal="center" vertical="center"/>
    </xf>
    <xf numFmtId="4" fontId="28" fillId="0" borderId="31" xfId="0" applyNumberFormat="1" applyFont="1" applyBorder="1" applyAlignment="1">
      <alignment horizontal="center" vertical="center"/>
    </xf>
    <xf numFmtId="4" fontId="39" fillId="0" borderId="0" xfId="0" applyNumberFormat="1" applyFont="1" applyAlignment="1">
      <alignment vertical="center"/>
    </xf>
    <xf numFmtId="16" fontId="37" fillId="0" borderId="0" xfId="0" applyNumberFormat="1" applyFont="1" applyAlignment="1">
      <alignment horizontal="right" vertical="center"/>
    </xf>
    <xf numFmtId="0" fontId="31" fillId="0" borderId="37" xfId="0" applyFont="1" applyBorder="1" applyAlignment="1">
      <alignment vertical="center" wrapText="1"/>
    </xf>
    <xf numFmtId="49" fontId="31" fillId="0" borderId="37" xfId="0" applyNumberFormat="1" applyFont="1" applyBorder="1" applyAlignment="1">
      <alignment horizontal="center" vertical="center"/>
    </xf>
    <xf numFmtId="49" fontId="31" fillId="0" borderId="35" xfId="0" applyNumberFormat="1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10" fontId="28" fillId="0" borderId="29" xfId="0" applyNumberFormat="1" applyFont="1" applyBorder="1" applyAlignment="1">
      <alignment horizontal="center" vertical="top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vertical="top"/>
    </xf>
    <xf numFmtId="0" fontId="31" fillId="0" borderId="30" xfId="0" applyFont="1" applyBorder="1" applyAlignment="1">
      <alignment horizontal="right" vertical="center"/>
    </xf>
    <xf numFmtId="0" fontId="31" fillId="0" borderId="30" xfId="0" applyFont="1" applyBorder="1" applyAlignment="1">
      <alignment horizontal="center" vertical="center" wrapText="1"/>
    </xf>
    <xf numFmtId="2" fontId="31" fillId="0" borderId="32" xfId="0" applyNumberFormat="1" applyFont="1" applyBorder="1" applyAlignment="1">
      <alignment horizontal="right" vertical="center"/>
    </xf>
    <xf numFmtId="0" fontId="31" fillId="0" borderId="30" xfId="0" applyFont="1" applyBorder="1"/>
    <xf numFmtId="2" fontId="31" fillId="0" borderId="30" xfId="0" applyNumberFormat="1" applyFont="1" applyBorder="1" applyAlignment="1">
      <alignment horizontal="right" vertical="center"/>
    </xf>
    <xf numFmtId="49" fontId="16" fillId="3" borderId="0" xfId="0" applyNumberFormat="1" applyFont="1" applyFill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49" fontId="35" fillId="3" borderId="0" xfId="0" applyNumberFormat="1" applyFont="1" applyFill="1" applyAlignment="1">
      <alignment horizontal="left" vertical="center"/>
    </xf>
    <xf numFmtId="0" fontId="31" fillId="3" borderId="1" xfId="0" applyFont="1" applyFill="1" applyBorder="1" applyAlignment="1">
      <alignment vertical="center"/>
    </xf>
    <xf numFmtId="0" fontId="31" fillId="3" borderId="0" xfId="0" applyFont="1" applyFill="1" applyAlignment="1">
      <alignment horizontal="left" vertical="center"/>
    </xf>
    <xf numFmtId="0" fontId="31" fillId="3" borderId="0" xfId="0" applyFont="1" applyFill="1" applyAlignment="1">
      <alignment vertical="center"/>
    </xf>
    <xf numFmtId="0" fontId="32" fillId="0" borderId="0" xfId="0" applyFont="1" applyAlignment="1">
      <alignment horizontal="center" vertical="top"/>
    </xf>
    <xf numFmtId="0" fontId="18" fillId="2" borderId="8" xfId="0" applyFont="1" applyFill="1" applyBorder="1" applyAlignment="1">
      <alignment horizontal="right" vertical="center"/>
    </xf>
    <xf numFmtId="0" fontId="18" fillId="2" borderId="11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 wrapText="1"/>
    </xf>
    <xf numFmtId="0" fontId="18" fillId="2" borderId="11" xfId="0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horizontal="right" vertical="center" wrapText="1"/>
    </xf>
    <xf numFmtId="0" fontId="15" fillId="2" borderId="8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center" wrapText="1"/>
    </xf>
    <xf numFmtId="0" fontId="15" fillId="0" borderId="0" xfId="3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8" fillId="0" borderId="23" xfId="0" applyFont="1" applyBorder="1" applyAlignment="1">
      <alignment horizontal="right" vertical="top" wrapText="1"/>
    </xf>
    <xf numFmtId="0" fontId="18" fillId="0" borderId="21" xfId="0" applyFont="1" applyBorder="1" applyAlignment="1">
      <alignment horizontal="right" vertical="top" wrapText="1"/>
    </xf>
    <xf numFmtId="0" fontId="18" fillId="0" borderId="21" xfId="0" applyFont="1" applyBorder="1" applyAlignment="1">
      <alignment horizontal="right" wrapText="1"/>
    </xf>
    <xf numFmtId="0" fontId="18" fillId="0" borderId="20" xfId="0" applyFont="1" applyBorder="1" applyAlignment="1">
      <alignment horizontal="right" wrapText="1"/>
    </xf>
    <xf numFmtId="0" fontId="16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2" fontId="38" fillId="0" borderId="0" xfId="0" applyNumberFormat="1" applyFont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 textRotation="90" wrapText="1"/>
    </xf>
    <xf numFmtId="49" fontId="15" fillId="0" borderId="15" xfId="0" applyNumberFormat="1" applyFont="1" applyBorder="1" applyAlignment="1">
      <alignment horizontal="center" vertical="center" textRotation="90" wrapText="1"/>
    </xf>
    <xf numFmtId="0" fontId="16" fillId="0" borderId="15" xfId="0" applyFont="1" applyBorder="1" applyAlignment="1">
      <alignment horizontal="center" vertical="center" textRotation="90" wrapText="1"/>
    </xf>
    <xf numFmtId="0" fontId="28" fillId="0" borderId="23" xfId="0" applyFont="1" applyBorder="1" applyAlignment="1">
      <alignment horizontal="right" vertical="top" wrapText="1"/>
    </xf>
    <xf numFmtId="0" fontId="28" fillId="0" borderId="21" xfId="0" applyFont="1" applyBorder="1" applyAlignment="1">
      <alignment horizontal="right" vertical="top" wrapText="1"/>
    </xf>
    <xf numFmtId="0" fontId="28" fillId="0" borderId="20" xfId="0" applyFont="1" applyBorder="1" applyAlignment="1">
      <alignment horizontal="right" vertical="top" wrapText="1"/>
    </xf>
    <xf numFmtId="0" fontId="35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2" fontId="37" fillId="0" borderId="0" xfId="0" applyNumberFormat="1" applyFont="1" applyAlignment="1">
      <alignment horizontal="center" vertical="center"/>
    </xf>
    <xf numFmtId="49" fontId="35" fillId="0" borderId="15" xfId="0" applyNumberFormat="1" applyFont="1" applyBorder="1" applyAlignment="1">
      <alignment horizontal="center" vertical="center" textRotation="90" wrapText="1"/>
    </xf>
    <xf numFmtId="49" fontId="31" fillId="0" borderId="15" xfId="0" applyNumberFormat="1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horizontal="center" vertical="center" textRotation="90" wrapText="1"/>
    </xf>
    <xf numFmtId="0" fontId="28" fillId="0" borderId="21" xfId="0" applyFont="1" applyBorder="1" applyAlignment="1">
      <alignment horizontal="right" wrapText="1"/>
    </xf>
    <xf numFmtId="0" fontId="28" fillId="0" borderId="20" xfId="0" applyFont="1" applyBorder="1" applyAlignment="1">
      <alignment horizontal="right" wrapText="1"/>
    </xf>
    <xf numFmtId="0" fontId="28" fillId="0" borderId="33" xfId="0" applyFont="1" applyBorder="1" applyAlignment="1">
      <alignment horizontal="right" vertical="top" wrapText="1"/>
    </xf>
    <xf numFmtId="0" fontId="28" fillId="0" borderId="31" xfId="0" applyFont="1" applyBorder="1" applyAlignment="1">
      <alignment horizontal="right" vertical="top" wrapText="1"/>
    </xf>
    <xf numFmtId="0" fontId="28" fillId="0" borderId="31" xfId="0" applyFont="1" applyBorder="1" applyAlignment="1">
      <alignment horizontal="right" wrapText="1"/>
    </xf>
    <xf numFmtId="0" fontId="28" fillId="0" borderId="29" xfId="0" applyFont="1" applyBorder="1" applyAlignment="1">
      <alignment horizontal="right" wrapText="1"/>
    </xf>
    <xf numFmtId="49" fontId="35" fillId="0" borderId="32" xfId="0" applyNumberFormat="1" applyFont="1" applyBorder="1" applyAlignment="1">
      <alignment horizontal="center" vertical="center" textRotation="90" wrapText="1"/>
    </xf>
    <xf numFmtId="49" fontId="31" fillId="0" borderId="32" xfId="0" applyNumberFormat="1" applyFont="1" applyBorder="1" applyAlignment="1">
      <alignment horizontal="center" vertical="center" textRotation="90" wrapText="1"/>
    </xf>
    <xf numFmtId="0" fontId="35" fillId="0" borderId="32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textRotation="90" wrapText="1"/>
    </xf>
    <xf numFmtId="0" fontId="31" fillId="0" borderId="32" xfId="0" applyFont="1" applyBorder="1" applyAlignment="1">
      <alignment horizontal="center" vertical="center" wrapText="1"/>
    </xf>
  </cellXfs>
  <cellStyles count="33">
    <cellStyle name="Comma 2" xfId="1" xr:uid="{00000000-0005-0000-0000-000000000000}"/>
    <cellStyle name="Comma 2 2" xfId="19" xr:uid="{00000000-0005-0000-0000-000001000000}"/>
    <cellStyle name="Comma 2 2 2" xfId="26" xr:uid="{00000000-0005-0000-0000-000002000000}"/>
    <cellStyle name="Comma 2 2 2 2" xfId="31" xr:uid="{00000000-0005-0000-0000-000003000000}"/>
    <cellStyle name="Comma 2 2 3" xfId="29" xr:uid="{00000000-0005-0000-0000-000004000000}"/>
    <cellStyle name="Comma 2 3" xfId="25" xr:uid="{00000000-0005-0000-0000-000005000000}"/>
    <cellStyle name="Comma 2 3 2" xfId="30" xr:uid="{00000000-0005-0000-0000-000006000000}"/>
    <cellStyle name="Comma 2 4" xfId="27" xr:uid="{00000000-0005-0000-0000-000007000000}"/>
    <cellStyle name="Comma_Sheet1" xfId="24" xr:uid="{00000000-0005-0000-0000-000008000000}"/>
    <cellStyle name="Excel Built-in Normal 1" xfId="9" xr:uid="{00000000-0005-0000-0000-000009000000}"/>
    <cellStyle name="Normal" xfId="0" builtinId="0"/>
    <cellStyle name="Normal 10" xfId="11" xr:uid="{00000000-0005-0000-0000-00000A000000}"/>
    <cellStyle name="Normal 10 2" xfId="12" xr:uid="{00000000-0005-0000-0000-00000B000000}"/>
    <cellStyle name="Normal 11" xfId="16" xr:uid="{00000000-0005-0000-0000-00000C000000}"/>
    <cellStyle name="Normal 2" xfId="2" xr:uid="{00000000-0005-0000-0000-00000D000000}"/>
    <cellStyle name="Normal 2 2" xfId="3" xr:uid="{00000000-0005-0000-0000-00000E000000}"/>
    <cellStyle name="Normal 2 2 2" xfId="21" xr:uid="{00000000-0005-0000-0000-00000F000000}"/>
    <cellStyle name="Normal 2 3" xfId="20" xr:uid="{00000000-0005-0000-0000-000010000000}"/>
    <cellStyle name="Normal 3" xfId="4" xr:uid="{00000000-0005-0000-0000-000011000000}"/>
    <cellStyle name="Normal 3 2" xfId="22" xr:uid="{00000000-0005-0000-0000-000012000000}"/>
    <cellStyle name="Normal 4" xfId="5" xr:uid="{00000000-0005-0000-0000-000013000000}"/>
    <cellStyle name="Normal 4 2" xfId="15" xr:uid="{00000000-0005-0000-0000-000014000000}"/>
    <cellStyle name="Normal 4 3" xfId="14" xr:uid="{00000000-0005-0000-0000-000015000000}"/>
    <cellStyle name="Normal 4 4" xfId="23" xr:uid="{00000000-0005-0000-0000-000016000000}"/>
    <cellStyle name="Normal 5" xfId="18" xr:uid="{00000000-0005-0000-0000-000017000000}"/>
    <cellStyle name="Normal 6" xfId="32" xr:uid="{2747EA10-0AFF-4894-8557-744B14ABC01B}"/>
    <cellStyle name="Normal_Sheet1" xfId="13" xr:uid="{00000000-0005-0000-0000-000018000000}"/>
    <cellStyle name="Normal_t_sablons5" xfId="6" xr:uid="{00000000-0005-0000-0000-000019000000}"/>
    <cellStyle name="Percent 2" xfId="28" xr:uid="{00000000-0005-0000-0000-00001A000000}"/>
    <cellStyle name="Percent 4" xfId="8" xr:uid="{00000000-0005-0000-0000-00001B000000}"/>
    <cellStyle name="Stils 1" xfId="17" xr:uid="{00000000-0005-0000-0000-00001C000000}"/>
    <cellStyle name="Style 1" xfId="7" xr:uid="{00000000-0005-0000-0000-00001D000000}"/>
    <cellStyle name="TableStyleLight1" xfId="10" xr:uid="{00000000-0005-0000-0000-00001E000000}"/>
  </cellStyles>
  <dxfs count="0"/>
  <tableStyles count="0" defaultTableStyle="TableStyleMedium2" defaultPivotStyle="PivotStyleLight16"/>
  <colors>
    <mruColors>
      <color rgb="FFFFFF99"/>
      <color rgb="FFFAFABC"/>
      <color rgb="FFCCFFFF"/>
      <color rgb="FFFF7C80"/>
      <color rgb="FFCEBCAA"/>
      <color rgb="FFDFEAFD"/>
      <color rgb="FFDAE6E2"/>
      <color rgb="FFE5EBBF"/>
      <color rgb="FFE5DBD1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s\Documents\BASD\BUVPROJEKTS\EL\BASD%20EL%20ta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urs"/>
      <sheetName val="K1-1"/>
      <sheetName val="Demont"/>
      <sheetName val="SM"/>
      <sheetName val="VAS"/>
      <sheetName val="GA"/>
      <sheetName val="BK"/>
      <sheetName val="EL"/>
    </sheetNames>
    <sheetDataSet>
      <sheetData sheetId="0">
        <row r="13">
          <cell r="B13" t="str">
            <v>1-6</v>
          </cell>
          <cell r="C13" t="str">
            <v>EL daļa</v>
          </cell>
        </row>
      </sheetData>
      <sheetData sheetId="1"/>
      <sheetData sheetId="2">
        <row r="3">
          <cell r="A3"/>
        </row>
        <row r="9">
          <cell r="O9" t="str">
            <v xml:space="preserve"> Tāme sastādīta: ….........gada …...........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7030A0"/>
    <pageSetUpPr fitToPage="1"/>
  </sheetPr>
  <dimension ref="A2:F51"/>
  <sheetViews>
    <sheetView view="pageLayout" zoomScale="130" zoomScaleNormal="130" zoomScalePageLayoutView="130" workbookViewId="0">
      <selection activeCell="C12" sqref="C12"/>
    </sheetView>
  </sheetViews>
  <sheetFormatPr defaultColWidth="9.140625" defaultRowHeight="16.5"/>
  <cols>
    <col min="1" max="1" width="6.7109375" style="8" customWidth="1"/>
    <col min="2" max="2" width="10.140625" style="96" customWidth="1"/>
    <col min="3" max="3" width="49.140625" style="8" customWidth="1"/>
    <col min="4" max="5" width="13.140625" style="10" customWidth="1"/>
    <col min="6" max="16384" width="9.140625" style="8"/>
  </cols>
  <sheetData>
    <row r="2" spans="1:5" s="2" customFormat="1">
      <c r="A2" s="232" t="s">
        <v>20</v>
      </c>
      <c r="B2" s="232"/>
      <c r="C2" s="232"/>
      <c r="D2" s="232"/>
      <c r="E2" s="1"/>
    </row>
    <row r="3" spans="1:5" s="2" customFormat="1">
      <c r="A3" s="111"/>
      <c r="B3" s="112"/>
      <c r="C3" s="111"/>
      <c r="D3" s="111"/>
      <c r="E3" s="1"/>
    </row>
    <row r="4" spans="1:5" s="4" customFormat="1" ht="17.25" customHeight="1">
      <c r="A4" s="115" t="s">
        <v>0</v>
      </c>
      <c r="B4" s="114" t="s">
        <v>21</v>
      </c>
      <c r="C4" s="113" t="s">
        <v>22</v>
      </c>
      <c r="D4" s="115" t="s">
        <v>23</v>
      </c>
      <c r="E4" s="3"/>
    </row>
    <row r="5" spans="1:5" s="6" customFormat="1" ht="12.75">
      <c r="A5" s="116">
        <v>1</v>
      </c>
      <c r="B5" s="117"/>
      <c r="C5" s="118" t="s">
        <v>55</v>
      </c>
      <c r="D5" s="119"/>
      <c r="E5" s="5"/>
    </row>
    <row r="6" spans="1:5" s="6" customFormat="1" ht="12.75">
      <c r="A6" s="116">
        <v>2</v>
      </c>
      <c r="B6" s="117"/>
      <c r="C6" s="120" t="s">
        <v>56</v>
      </c>
      <c r="D6" s="119"/>
      <c r="E6" s="5"/>
    </row>
    <row r="7" spans="1:5" s="6" customFormat="1" ht="12.75">
      <c r="A7" s="116">
        <v>3</v>
      </c>
      <c r="B7" s="117"/>
      <c r="C7" s="118" t="s">
        <v>54</v>
      </c>
      <c r="D7" s="119"/>
      <c r="E7" s="5"/>
    </row>
    <row r="8" spans="1:5" s="6" customFormat="1" ht="12.75">
      <c r="A8" s="116">
        <v>4</v>
      </c>
      <c r="B8" s="121" t="s">
        <v>45</v>
      </c>
      <c r="C8" s="118" t="s">
        <v>14</v>
      </c>
      <c r="D8" s="122"/>
      <c r="E8" s="7"/>
    </row>
    <row r="9" spans="1:5" s="6" customFormat="1" ht="12.75">
      <c r="A9" s="123" t="s">
        <v>376</v>
      </c>
      <c r="B9" s="121" t="s">
        <v>15</v>
      </c>
      <c r="C9" s="118" t="s">
        <v>40</v>
      </c>
      <c r="D9" s="122"/>
      <c r="E9" s="7"/>
    </row>
    <row r="10" spans="1:5" s="6" customFormat="1" ht="12.75" customHeight="1">
      <c r="A10" s="123" t="s">
        <v>346</v>
      </c>
      <c r="B10" s="121" t="s">
        <v>16</v>
      </c>
      <c r="C10" s="118" t="s">
        <v>41</v>
      </c>
      <c r="D10" s="124"/>
      <c r="E10" s="7"/>
    </row>
    <row r="11" spans="1:5" s="6" customFormat="1" ht="12.75">
      <c r="A11" s="123" t="s">
        <v>347</v>
      </c>
      <c r="B11" s="121" t="s">
        <v>46</v>
      </c>
      <c r="C11" s="118" t="s">
        <v>42</v>
      </c>
      <c r="D11" s="124"/>
      <c r="E11" s="7"/>
    </row>
    <row r="12" spans="1:5" s="6" customFormat="1" ht="12.75">
      <c r="A12" s="123" t="s">
        <v>348</v>
      </c>
      <c r="B12" s="121" t="s">
        <v>92</v>
      </c>
      <c r="C12" s="118" t="s">
        <v>95</v>
      </c>
      <c r="D12" s="124"/>
      <c r="E12" s="7"/>
    </row>
    <row r="13" spans="1:5" s="6" customFormat="1" ht="12.75">
      <c r="A13" s="11"/>
      <c r="B13" s="73"/>
      <c r="C13" s="13"/>
      <c r="D13" s="12"/>
      <c r="E13" s="7"/>
    </row>
    <row r="14" spans="1:5" s="6" customFormat="1" ht="12.75">
      <c r="A14" s="11"/>
      <c r="B14" s="73"/>
      <c r="C14" s="54"/>
      <c r="D14" s="73"/>
      <c r="E14" s="7"/>
    </row>
    <row r="15" spans="1:5" s="6" customFormat="1" ht="12.75">
      <c r="A15" s="11"/>
      <c r="B15" s="73"/>
      <c r="C15" s="14"/>
      <c r="D15" s="12"/>
      <c r="E15" s="7"/>
    </row>
    <row r="16" spans="1:5" s="6" customFormat="1" ht="12.75">
      <c r="A16" s="11"/>
      <c r="B16" s="73"/>
      <c r="C16" s="13"/>
      <c r="D16" s="12"/>
      <c r="E16" s="7"/>
    </row>
    <row r="17" spans="1:6" s="6" customFormat="1" ht="12.75">
      <c r="A17" s="11"/>
      <c r="B17" s="73"/>
      <c r="C17" s="13"/>
      <c r="D17" s="12"/>
      <c r="E17" s="7"/>
    </row>
    <row r="18" spans="1:6">
      <c r="D18" s="9"/>
      <c r="E18" s="9"/>
      <c r="F18" s="6"/>
    </row>
    <row r="19" spans="1:6">
      <c r="D19" s="9"/>
      <c r="E19" s="9"/>
    </row>
    <row r="20" spans="1:6">
      <c r="D20" s="9"/>
      <c r="E20" s="9"/>
    </row>
    <row r="21" spans="1:6">
      <c r="D21" s="9"/>
      <c r="E21" s="9"/>
    </row>
    <row r="22" spans="1:6">
      <c r="D22" s="9"/>
      <c r="E22" s="9"/>
    </row>
    <row r="23" spans="1:6">
      <c r="D23" s="9"/>
      <c r="E23" s="9"/>
    </row>
    <row r="24" spans="1:6">
      <c r="D24" s="9"/>
      <c r="E24" s="9"/>
    </row>
    <row r="25" spans="1:6">
      <c r="D25" s="9"/>
      <c r="E25" s="9"/>
    </row>
    <row r="26" spans="1:6">
      <c r="D26" s="9"/>
      <c r="E26" s="9"/>
    </row>
    <row r="27" spans="1:6">
      <c r="D27" s="9"/>
      <c r="E27" s="9"/>
    </row>
    <row r="28" spans="1:6">
      <c r="D28" s="9"/>
      <c r="E28" s="9"/>
    </row>
    <row r="29" spans="1:6">
      <c r="D29" s="9"/>
      <c r="E29" s="9"/>
    </row>
    <row r="30" spans="1:6">
      <c r="D30" s="9"/>
      <c r="E30" s="9"/>
    </row>
    <row r="31" spans="1:6">
      <c r="D31" s="9"/>
      <c r="E31" s="9"/>
    </row>
    <row r="32" spans="1:6">
      <c r="D32" s="9"/>
      <c r="E32" s="9"/>
    </row>
    <row r="33" spans="4:5">
      <c r="D33" s="9"/>
      <c r="E33" s="9"/>
    </row>
    <row r="34" spans="4:5">
      <c r="D34" s="9"/>
      <c r="E34" s="9"/>
    </row>
    <row r="35" spans="4:5">
      <c r="D35" s="9"/>
      <c r="E35" s="9"/>
    </row>
    <row r="36" spans="4:5">
      <c r="D36" s="9"/>
      <c r="E36" s="9"/>
    </row>
    <row r="37" spans="4:5">
      <c r="D37" s="9"/>
      <c r="E37" s="9"/>
    </row>
    <row r="38" spans="4:5">
      <c r="D38" s="9"/>
      <c r="E38" s="9"/>
    </row>
    <row r="39" spans="4:5">
      <c r="D39" s="9"/>
      <c r="E39" s="9"/>
    </row>
    <row r="40" spans="4:5">
      <c r="D40" s="9"/>
      <c r="E40" s="9"/>
    </row>
    <row r="41" spans="4:5">
      <c r="D41" s="9"/>
      <c r="E41" s="9"/>
    </row>
    <row r="42" spans="4:5">
      <c r="D42" s="9"/>
      <c r="E42" s="9"/>
    </row>
    <row r="43" spans="4:5">
      <c r="D43" s="9"/>
      <c r="E43" s="9"/>
    </row>
    <row r="44" spans="4:5">
      <c r="D44" s="9"/>
      <c r="E44" s="9"/>
    </row>
    <row r="45" spans="4:5">
      <c r="D45" s="9"/>
      <c r="E45" s="9"/>
    </row>
    <row r="46" spans="4:5">
      <c r="D46" s="9"/>
      <c r="E46" s="9"/>
    </row>
    <row r="47" spans="4:5">
      <c r="D47" s="9"/>
      <c r="E47" s="9"/>
    </row>
    <row r="48" spans="4:5">
      <c r="D48" s="9"/>
      <c r="E48" s="9"/>
    </row>
    <row r="49" spans="4:5">
      <c r="D49" s="9"/>
      <c r="E49" s="9"/>
    </row>
    <row r="50" spans="4:5">
      <c r="D50" s="9"/>
      <c r="E50" s="9"/>
    </row>
    <row r="51" spans="4:5">
      <c r="D51" s="9"/>
      <c r="E51" s="9"/>
    </row>
  </sheetData>
  <customSheetViews>
    <customSheetView guid="{E62F7A29-618F-4F54-B17B-FC971683546B}" showPageBreaks="1" fitToPage="1" printArea="1" view="pageLayout">
      <pageMargins left="0.70866141732283472" right="0.70866141732283472" top="0.74803149606299213" bottom="0.55118110236220474" header="0.31496062992125984" footer="0.31496062992125984"/>
      <printOptions horizontalCentered="1"/>
      <pageSetup paperSize="9" orientation="portrait" r:id="rId1"/>
    </customSheetView>
  </customSheetViews>
  <mergeCells count="1">
    <mergeCell ref="A2:D2"/>
  </mergeCells>
  <phoneticPr fontId="30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9"/>
    <pageSetUpPr fitToPage="1"/>
  </sheetPr>
  <dimension ref="A1:S39"/>
  <sheetViews>
    <sheetView tabSelected="1" zoomScaleNormal="100" workbookViewId="0">
      <selection activeCell="C12" sqref="C12"/>
    </sheetView>
  </sheetViews>
  <sheetFormatPr defaultColWidth="9.140625" defaultRowHeight="12.75"/>
  <cols>
    <col min="1" max="1" width="5.28515625" style="15" customWidth="1"/>
    <col min="2" max="2" width="6.42578125" style="15" customWidth="1"/>
    <col min="3" max="3" width="32.7109375" style="15" customWidth="1"/>
    <col min="4" max="5" width="11.42578125" style="15" customWidth="1"/>
    <col min="6" max="6" width="11.7109375" style="15" customWidth="1"/>
    <col min="7" max="7" width="11.5703125" style="15" customWidth="1"/>
    <col min="8" max="8" width="10.42578125" style="15" customWidth="1"/>
    <col min="9" max="9" width="9.140625" style="15"/>
    <col min="10" max="10" width="12.140625" style="15" customWidth="1"/>
    <col min="11" max="11" width="10.140625" style="15" customWidth="1"/>
    <col min="12" max="13" width="10" style="15" bestFit="1" customWidth="1"/>
    <col min="14" max="16384" width="9.140625" style="15"/>
  </cols>
  <sheetData>
    <row r="1" spans="1:9" ht="18" customHeight="1">
      <c r="A1" s="242" t="s">
        <v>52</v>
      </c>
      <c r="B1" s="242"/>
      <c r="C1" s="242"/>
      <c r="D1" s="242"/>
      <c r="E1" s="242"/>
      <c r="F1" s="242"/>
      <c r="G1" s="242"/>
      <c r="H1" s="242"/>
    </row>
    <row r="2" spans="1:9" ht="18" customHeight="1">
      <c r="A2" s="243" t="s">
        <v>53</v>
      </c>
      <c r="B2" s="243"/>
      <c r="C2" s="243"/>
      <c r="D2" s="243"/>
      <c r="E2" s="243"/>
      <c r="F2" s="243"/>
      <c r="G2" s="243"/>
      <c r="H2" s="243"/>
    </row>
    <row r="3" spans="1:9" ht="11.25" customHeight="1">
      <c r="A3" s="250" t="s">
        <v>11</v>
      </c>
      <c r="B3" s="250"/>
      <c r="C3" s="250"/>
      <c r="D3" s="250"/>
      <c r="E3" s="250"/>
      <c r="F3" s="250"/>
      <c r="G3" s="250"/>
      <c r="H3" s="250"/>
    </row>
    <row r="4" spans="1:9" ht="18.75">
      <c r="A4" s="16"/>
      <c r="B4" s="55"/>
      <c r="D4" s="56"/>
      <c r="E4" s="56"/>
      <c r="F4" s="56"/>
      <c r="G4" s="55"/>
      <c r="H4" s="55"/>
    </row>
    <row r="5" spans="1:9">
      <c r="A5" s="16" t="s">
        <v>94</v>
      </c>
      <c r="C5" s="18"/>
      <c r="D5" s="251" t="s">
        <v>103</v>
      </c>
      <c r="E5" s="251"/>
      <c r="F5" s="251"/>
      <c r="G5" s="251"/>
      <c r="H5" s="251"/>
      <c r="I5" s="20"/>
    </row>
    <row r="6" spans="1:9">
      <c r="A6" s="16"/>
      <c r="C6" s="18"/>
      <c r="D6" s="251"/>
      <c r="E6" s="251"/>
      <c r="F6" s="251"/>
      <c r="G6" s="251"/>
      <c r="H6" s="251"/>
      <c r="I6" s="20"/>
    </row>
    <row r="7" spans="1:9" ht="12.95" customHeight="1">
      <c r="A7" s="16" t="s">
        <v>102</v>
      </c>
      <c r="C7" s="52"/>
    </row>
    <row r="8" spans="1:9" ht="12.95" customHeight="1">
      <c r="A8" s="17" t="s">
        <v>382</v>
      </c>
      <c r="C8" s="52"/>
    </row>
    <row r="9" spans="1:9" ht="12.95" customHeight="1">
      <c r="A9" s="21"/>
      <c r="B9" s="51"/>
    </row>
    <row r="10" spans="1:9">
      <c r="A10" s="46"/>
      <c r="D10" s="46"/>
      <c r="E10" s="46"/>
      <c r="F10" s="22" t="s">
        <v>37</v>
      </c>
      <c r="G10" s="50">
        <f>D28</f>
        <v>0</v>
      </c>
    </row>
    <row r="11" spans="1:9">
      <c r="C11" s="57"/>
      <c r="F11" s="22" t="s">
        <v>5</v>
      </c>
      <c r="G11" s="50">
        <f>H26</f>
        <v>0</v>
      </c>
    </row>
    <row r="12" spans="1:9">
      <c r="A12" s="46"/>
      <c r="B12" s="46"/>
      <c r="C12" s="46"/>
      <c r="E12" s="22"/>
      <c r="G12" s="22"/>
    </row>
    <row r="14" spans="1:9" ht="12.75" customHeight="1">
      <c r="A14" s="244" t="s">
        <v>0</v>
      </c>
      <c r="B14" s="244" t="s">
        <v>6</v>
      </c>
      <c r="C14" s="244" t="s">
        <v>7</v>
      </c>
      <c r="D14" s="247" t="s">
        <v>32</v>
      </c>
      <c r="E14" s="248" t="s">
        <v>33</v>
      </c>
      <c r="F14" s="248"/>
      <c r="G14" s="248"/>
      <c r="H14" s="249" t="s">
        <v>34</v>
      </c>
    </row>
    <row r="15" spans="1:9" ht="25.5">
      <c r="A15" s="245"/>
      <c r="B15" s="245"/>
      <c r="C15" s="246"/>
      <c r="D15" s="247"/>
      <c r="E15" s="53" t="s">
        <v>35</v>
      </c>
      <c r="F15" s="53" t="s">
        <v>29</v>
      </c>
      <c r="G15" s="53" t="s">
        <v>36</v>
      </c>
      <c r="H15" s="245"/>
    </row>
    <row r="16" spans="1:9" ht="6.75" customHeight="1">
      <c r="A16" s="58"/>
      <c r="B16" s="59"/>
      <c r="C16" s="60"/>
      <c r="D16" s="61"/>
      <c r="E16" s="61"/>
      <c r="F16" s="61"/>
      <c r="G16" s="61"/>
      <c r="H16" s="61"/>
    </row>
    <row r="17" spans="1:19" s="65" customFormat="1">
      <c r="A17" s="58"/>
      <c r="B17" s="62"/>
      <c r="C17" s="63" t="s">
        <v>51</v>
      </c>
      <c r="D17" s="64"/>
      <c r="E17" s="64"/>
      <c r="F17" s="64"/>
      <c r="G17" s="64"/>
      <c r="H17" s="64"/>
      <c r="K17" s="66"/>
      <c r="L17" s="66"/>
    </row>
    <row r="18" spans="1:19" s="65" customFormat="1">
      <c r="A18" s="58">
        <v>1</v>
      </c>
      <c r="B18" s="67" t="s">
        <v>45</v>
      </c>
      <c r="C18" s="68" t="s">
        <v>14</v>
      </c>
      <c r="D18" s="69">
        <f t="shared" ref="D18:D22" si="0">SUM(E18:G18)</f>
        <v>0</v>
      </c>
      <c r="E18" s="69">
        <f>Demont!L22</f>
        <v>0</v>
      </c>
      <c r="F18" s="69">
        <f>Demont!M22</f>
        <v>0</v>
      </c>
      <c r="G18" s="69">
        <f>Demont!N22</f>
        <v>0</v>
      </c>
      <c r="H18" s="69">
        <f>Demont!K22</f>
        <v>0</v>
      </c>
      <c r="K18" s="66"/>
      <c r="L18" s="66"/>
    </row>
    <row r="19" spans="1:19" s="65" customFormat="1">
      <c r="A19" s="58">
        <v>2</v>
      </c>
      <c r="B19" s="67" t="s">
        <v>15</v>
      </c>
      <c r="C19" s="68" t="s">
        <v>40</v>
      </c>
      <c r="D19" s="69">
        <f t="shared" si="0"/>
        <v>0</v>
      </c>
      <c r="E19" s="69">
        <f>SM!L134</f>
        <v>0</v>
      </c>
      <c r="F19" s="69">
        <f>SM!M134</f>
        <v>0</v>
      </c>
      <c r="G19" s="69">
        <f>SM!N134</f>
        <v>0</v>
      </c>
      <c r="H19" s="69">
        <f>SM!K134</f>
        <v>0</v>
      </c>
      <c r="K19" s="66"/>
      <c r="L19" s="66"/>
    </row>
    <row r="20" spans="1:19" s="65" customFormat="1">
      <c r="A20" s="58">
        <v>3</v>
      </c>
      <c r="B20" s="67" t="s">
        <v>16</v>
      </c>
      <c r="C20" s="68" t="s">
        <v>41</v>
      </c>
      <c r="D20" s="69">
        <f t="shared" si="0"/>
        <v>0</v>
      </c>
      <c r="E20" s="69">
        <f>VAS!L64</f>
        <v>0</v>
      </c>
      <c r="F20" s="69">
        <f>VAS!M64</f>
        <v>0</v>
      </c>
      <c r="G20" s="69">
        <f>VAS!N64</f>
        <v>0</v>
      </c>
      <c r="H20" s="69">
        <f>VAS!K64</f>
        <v>0</v>
      </c>
      <c r="K20" s="66"/>
      <c r="L20" s="66"/>
    </row>
    <row r="21" spans="1:19" s="65" customFormat="1">
      <c r="A21" s="58">
        <v>4</v>
      </c>
      <c r="B21" s="67" t="s">
        <v>46</v>
      </c>
      <c r="C21" s="68" t="s">
        <v>42</v>
      </c>
      <c r="D21" s="69">
        <f t="shared" si="0"/>
        <v>0</v>
      </c>
      <c r="E21" s="69">
        <f>GA!L56</f>
        <v>0</v>
      </c>
      <c r="F21" s="69">
        <f>GA!M56</f>
        <v>0</v>
      </c>
      <c r="G21" s="69">
        <f>GA!N56</f>
        <v>0</v>
      </c>
      <c r="H21" s="69">
        <f>GA!K56</f>
        <v>0</v>
      </c>
      <c r="K21" s="66"/>
      <c r="L21" s="66"/>
    </row>
    <row r="22" spans="1:19" s="65" customFormat="1">
      <c r="A22" s="58">
        <v>5</v>
      </c>
      <c r="B22" s="67" t="s">
        <v>92</v>
      </c>
      <c r="C22" s="68" t="s">
        <v>93</v>
      </c>
      <c r="D22" s="69">
        <f t="shared" si="0"/>
        <v>0</v>
      </c>
      <c r="E22" s="69">
        <f>EL!L82</f>
        <v>0</v>
      </c>
      <c r="F22" s="69">
        <f>EL!M82</f>
        <v>0</v>
      </c>
      <c r="G22" s="69">
        <f>EL!N82</f>
        <v>0</v>
      </c>
      <c r="H22" s="69">
        <f>EL!K82</f>
        <v>0</v>
      </c>
      <c r="K22" s="66"/>
      <c r="L22" s="66"/>
    </row>
    <row r="23" spans="1:19" s="65" customFormat="1">
      <c r="A23" s="58"/>
      <c r="B23" s="67"/>
      <c r="C23" s="68"/>
      <c r="D23" s="69"/>
      <c r="E23" s="69"/>
      <c r="F23" s="69"/>
      <c r="G23" s="69"/>
      <c r="H23" s="69"/>
      <c r="K23" s="66"/>
      <c r="L23" s="66"/>
    </row>
    <row r="24" spans="1:19" s="65" customFormat="1">
      <c r="A24" s="58"/>
      <c r="B24" s="67"/>
      <c r="C24" s="68"/>
      <c r="D24" s="69"/>
      <c r="E24" s="69"/>
      <c r="F24" s="69"/>
      <c r="G24" s="69"/>
      <c r="H24" s="69"/>
      <c r="K24" s="66"/>
      <c r="L24" s="66"/>
    </row>
    <row r="25" spans="1:19" s="65" customFormat="1">
      <c r="A25" s="58"/>
      <c r="B25" s="67"/>
      <c r="C25" s="70"/>
      <c r="D25" s="64"/>
      <c r="E25" s="64"/>
      <c r="F25" s="64"/>
      <c r="G25" s="64"/>
      <c r="H25" s="64"/>
      <c r="K25" s="66"/>
      <c r="L25" s="66"/>
    </row>
    <row r="26" spans="1:19" ht="21" customHeight="1">
      <c r="A26" s="236" t="s">
        <v>9</v>
      </c>
      <c r="B26" s="237"/>
      <c r="C26" s="238"/>
      <c r="D26" s="71">
        <f>SUM(D17:D25)</f>
        <v>0</v>
      </c>
      <c r="E26" s="72">
        <f>SUM(E17:E25)</f>
        <v>0</v>
      </c>
      <c r="F26" s="72">
        <f>SUM(F17:F25)</f>
        <v>0</v>
      </c>
      <c r="G26" s="72">
        <f>SUM(G17:G25)</f>
        <v>0</v>
      </c>
      <c r="H26" s="72">
        <f>SUM(H17:H25)</f>
        <v>0</v>
      </c>
      <c r="J26" s="50"/>
      <c r="K26" s="50"/>
      <c r="S26" s="50"/>
    </row>
    <row r="27" spans="1:19">
      <c r="A27" s="239" t="s">
        <v>101</v>
      </c>
      <c r="B27" s="240"/>
      <c r="C27" s="241"/>
      <c r="D27" s="28">
        <f>ROUND(D26*0.1,2)</f>
        <v>0</v>
      </c>
      <c r="E27" s="50"/>
      <c r="F27" s="50"/>
      <c r="G27" s="50"/>
      <c r="H27" s="50"/>
      <c r="J27" s="50"/>
      <c r="K27" s="50"/>
      <c r="M27" s="50"/>
    </row>
    <row r="28" spans="1:19" ht="18.75" customHeight="1">
      <c r="A28" s="233" t="s">
        <v>10</v>
      </c>
      <c r="B28" s="234"/>
      <c r="C28" s="235"/>
      <c r="D28" s="29">
        <f>D26+D27</f>
        <v>0</v>
      </c>
      <c r="E28" s="50"/>
      <c r="F28" s="50"/>
      <c r="G28" s="50"/>
      <c r="K28" s="50"/>
    </row>
    <row r="29" spans="1:19">
      <c r="J29" s="50"/>
      <c r="K29" s="50"/>
    </row>
    <row r="30" spans="1:19">
      <c r="D30" s="50"/>
    </row>
    <row r="31" spans="1:19">
      <c r="A31" s="30"/>
    </row>
    <row r="32" spans="1:19">
      <c r="A32" s="30"/>
      <c r="B32" s="30"/>
      <c r="C32" s="98"/>
    </row>
    <row r="33" spans="1:7">
      <c r="A33" s="30"/>
      <c r="F33" s="50"/>
    </row>
    <row r="34" spans="1:7">
      <c r="A34" s="17"/>
    </row>
    <row r="35" spans="1:7">
      <c r="A35" s="30"/>
      <c r="G35" s="46"/>
    </row>
    <row r="36" spans="1:7">
      <c r="A36" s="30"/>
      <c r="B36" s="30"/>
      <c r="C36" s="34"/>
      <c r="G36" s="46"/>
    </row>
    <row r="37" spans="1:7">
      <c r="A37" s="30"/>
      <c r="G37" s="46"/>
    </row>
    <row r="38" spans="1:7">
      <c r="A38" s="17"/>
    </row>
    <row r="39" spans="1:7">
      <c r="G39" s="46"/>
    </row>
  </sheetData>
  <customSheetViews>
    <customSheetView guid="{E62F7A29-618F-4F54-B17B-FC971683546B}" fitToPage="1">
      <selection sqref="A1:H1"/>
      <pageMargins left="0.74803149606299213" right="0.74803149606299213" top="0.98425196850393704" bottom="0.59055118110236227" header="0.51181102362204722" footer="0.51181102362204722"/>
      <printOptions horizontalCentered="1"/>
      <pageSetup paperSize="9" scale="86" orientation="portrait" r:id="rId1"/>
      <headerFooter alignWithMargins="0"/>
    </customSheetView>
  </customSheetViews>
  <mergeCells count="13">
    <mergeCell ref="A28:C28"/>
    <mergeCell ref="A26:C26"/>
    <mergeCell ref="A27:C27"/>
    <mergeCell ref="A1:H1"/>
    <mergeCell ref="A2:H2"/>
    <mergeCell ref="A14:A15"/>
    <mergeCell ref="B14:B15"/>
    <mergeCell ref="C14:C15"/>
    <mergeCell ref="D14:D15"/>
    <mergeCell ref="E14:G14"/>
    <mergeCell ref="H14:H15"/>
    <mergeCell ref="A3:H3"/>
    <mergeCell ref="D5:H6"/>
  </mergeCells>
  <phoneticPr fontId="5" type="noConversion"/>
  <printOptions horizontalCentered="1"/>
  <pageMargins left="0.74803149606299213" right="0.74803149606299213" top="0.98425196850393704" bottom="0.59055118110236227" header="0.51181102362204722" footer="0.51181102362204722"/>
  <pageSetup paperSize="9" scale="87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O30"/>
  <sheetViews>
    <sheetView showZeros="0" view="pageBreakPreview" topLeftCell="A11" zoomScaleNormal="85" zoomScaleSheetLayoutView="100" workbookViewId="0">
      <selection activeCell="B7" sqref="B7"/>
    </sheetView>
  </sheetViews>
  <sheetFormatPr defaultColWidth="9.140625" defaultRowHeight="15.75"/>
  <cols>
    <col min="1" max="1" width="7.5703125" style="35" customWidth="1"/>
    <col min="2" max="2" width="42.7109375" style="35" customWidth="1"/>
    <col min="3" max="3" width="8" style="35" customWidth="1"/>
    <col min="4" max="4" width="9.140625" style="35"/>
    <col min="5" max="5" width="8.28515625" style="35" customWidth="1"/>
    <col min="6" max="6" width="7.85546875" style="35" customWidth="1"/>
    <col min="7" max="7" width="7.140625" style="35" customWidth="1"/>
    <col min="8" max="8" width="8" style="35" customWidth="1"/>
    <col min="9" max="9" width="7.85546875" style="35" customWidth="1"/>
    <col min="10" max="10" width="8.28515625" style="35" customWidth="1"/>
    <col min="11" max="11" width="10.7109375" style="35" customWidth="1"/>
    <col min="12" max="12" width="11.140625" style="35" customWidth="1"/>
    <col min="13" max="13" width="8.28515625" style="35" customWidth="1"/>
    <col min="14" max="14" width="9" style="35" customWidth="1"/>
    <col min="15" max="15" width="13.28515625" style="35" customWidth="1"/>
    <col min="16" max="16384" width="9.140625" style="35"/>
  </cols>
  <sheetData>
    <row r="1" spans="1:15" s="15" customFormat="1" ht="12.75">
      <c r="A1" s="175"/>
      <c r="B1" s="175"/>
      <c r="C1" s="175"/>
      <c r="D1" s="175"/>
      <c r="E1" s="175"/>
      <c r="F1" s="176" t="s">
        <v>19</v>
      </c>
      <c r="G1" s="177" t="str">
        <f>saturs!B8</f>
        <v>1-1</v>
      </c>
      <c r="H1" s="175"/>
      <c r="I1" s="175"/>
      <c r="J1" s="175"/>
      <c r="K1" s="175"/>
      <c r="L1" s="175"/>
      <c r="M1" s="175"/>
      <c r="N1" s="175"/>
      <c r="O1" s="175"/>
    </row>
    <row r="2" spans="1:15" s="15" customFormat="1" ht="12.75">
      <c r="A2" s="258" t="str">
        <f>saturs!C8</f>
        <v>Demontāžas darbi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175"/>
    </row>
    <row r="3" spans="1:15" s="15" customFormat="1" ht="12.75">
      <c r="A3" s="16"/>
      <c r="B3" s="40"/>
    </row>
    <row r="4" spans="1:15" s="15" customFormat="1" ht="12.75">
      <c r="A4" s="16" t="s">
        <v>147</v>
      </c>
      <c r="C4" s="18"/>
      <c r="D4" s="19"/>
      <c r="E4" s="20"/>
    </row>
    <row r="5" spans="1:15" s="15" customFormat="1" ht="12.95" customHeight="1">
      <c r="A5" s="16" t="s">
        <v>102</v>
      </c>
      <c r="C5" s="52"/>
    </row>
    <row r="6" spans="1:15" s="15" customFormat="1" ht="12.95" customHeight="1">
      <c r="A6" s="17" t="s">
        <v>381</v>
      </c>
      <c r="C6" s="52"/>
    </row>
    <row r="7" spans="1:15" s="15" customFormat="1" ht="12.95" customHeight="1">
      <c r="A7" s="21"/>
      <c r="N7" s="22" t="s">
        <v>25</v>
      </c>
      <c r="O7" s="23">
        <f>O23</f>
        <v>0</v>
      </c>
    </row>
    <row r="8" spans="1:15" s="15" customFormat="1" ht="12.75">
      <c r="A8" s="24"/>
      <c r="B8" s="178" t="s">
        <v>58</v>
      </c>
      <c r="N8" s="25"/>
      <c r="O8" s="26"/>
    </row>
    <row r="9" spans="1:15" s="15" customFormat="1" ht="12.75" customHeight="1">
      <c r="A9" s="226"/>
      <c r="B9" s="227"/>
      <c r="C9" s="227"/>
      <c r="D9" s="41"/>
      <c r="E9" s="41"/>
      <c r="F9" s="41"/>
      <c r="G9" s="41"/>
      <c r="H9" s="41"/>
      <c r="M9" s="74"/>
      <c r="O9" s="75" t="s">
        <v>39</v>
      </c>
    </row>
    <row r="10" spans="1:15" s="15" customFormat="1" ht="17.45" customHeight="1">
      <c r="A10" s="259" t="s">
        <v>0</v>
      </c>
      <c r="B10" s="256" t="s">
        <v>1</v>
      </c>
      <c r="C10" s="261" t="s">
        <v>2</v>
      </c>
      <c r="D10" s="261" t="s">
        <v>3</v>
      </c>
      <c r="E10" s="256" t="s">
        <v>4</v>
      </c>
      <c r="F10" s="256"/>
      <c r="G10" s="256"/>
      <c r="H10" s="256"/>
      <c r="I10" s="256"/>
      <c r="J10" s="256"/>
      <c r="K10" s="257" t="s">
        <v>12</v>
      </c>
      <c r="L10" s="257"/>
      <c r="M10" s="257"/>
      <c r="N10" s="257"/>
      <c r="O10" s="257"/>
    </row>
    <row r="11" spans="1:15" s="15" customFormat="1" ht="74.25" customHeight="1">
      <c r="A11" s="260"/>
      <c r="B11" s="256"/>
      <c r="C11" s="261"/>
      <c r="D11" s="261"/>
      <c r="E11" s="44" t="s">
        <v>26</v>
      </c>
      <c r="F11" s="44" t="s">
        <v>27</v>
      </c>
      <c r="G11" s="45" t="s">
        <v>28</v>
      </c>
      <c r="H11" s="44" t="s">
        <v>29</v>
      </c>
      <c r="I11" s="44" t="s">
        <v>30</v>
      </c>
      <c r="J11" s="45" t="s">
        <v>18</v>
      </c>
      <c r="K11" s="44" t="s">
        <v>8</v>
      </c>
      <c r="L11" s="45" t="s">
        <v>28</v>
      </c>
      <c r="M11" s="44" t="s">
        <v>29</v>
      </c>
      <c r="N11" s="44" t="s">
        <v>30</v>
      </c>
      <c r="O11" s="44" t="s">
        <v>31</v>
      </c>
    </row>
    <row r="12" spans="1:15" s="15" customFormat="1" ht="50.25" customHeight="1">
      <c r="A12" s="179">
        <v>1</v>
      </c>
      <c r="B12" s="180" t="s">
        <v>105</v>
      </c>
      <c r="C12" s="181" t="s">
        <v>57</v>
      </c>
      <c r="D12" s="181">
        <v>1</v>
      </c>
      <c r="E12" s="49">
        <v>0</v>
      </c>
      <c r="F12" s="49">
        <v>0</v>
      </c>
      <c r="G12" s="49">
        <f t="shared" ref="G12" si="0">ROUND(F12*E12,2)</f>
        <v>0</v>
      </c>
      <c r="H12" s="49"/>
      <c r="I12" s="49">
        <v>0</v>
      </c>
      <c r="J12" s="49">
        <f t="shared" ref="J12" si="1">I12+H12+G12</f>
        <v>0</v>
      </c>
      <c r="K12" s="49">
        <f t="shared" ref="K12" si="2">ROUND(E12*D12,2)</f>
        <v>0</v>
      </c>
      <c r="L12" s="49">
        <f t="shared" ref="L12" si="3">ROUND(G12*D12,2)</f>
        <v>0</v>
      </c>
      <c r="M12" s="49">
        <f t="shared" ref="M12" si="4">ROUND(H12*D12,2)</f>
        <v>0</v>
      </c>
      <c r="N12" s="49">
        <f t="shared" ref="N12" si="5">ROUND(I12*D12,2)</f>
        <v>0</v>
      </c>
      <c r="O12" s="49">
        <f t="shared" ref="O12" si="6">N12+M12+L12</f>
        <v>0</v>
      </c>
    </row>
    <row r="13" spans="1:15" s="15" customFormat="1" ht="15" customHeight="1">
      <c r="A13" s="179">
        <v>2</v>
      </c>
      <c r="B13" s="180" t="s">
        <v>104</v>
      </c>
      <c r="C13" s="181" t="s">
        <v>57</v>
      </c>
      <c r="D13" s="181">
        <v>1</v>
      </c>
      <c r="E13" s="49">
        <v>0</v>
      </c>
      <c r="F13" s="49">
        <v>0</v>
      </c>
      <c r="G13" s="49">
        <f t="shared" ref="G13:G17" si="7">ROUND(F13*E13,2)</f>
        <v>0</v>
      </c>
      <c r="H13" s="49"/>
      <c r="I13" s="49">
        <v>0</v>
      </c>
      <c r="J13" s="49">
        <f t="shared" ref="J13:J17" si="8">I13+H13+G13</f>
        <v>0</v>
      </c>
      <c r="K13" s="49">
        <f t="shared" ref="K13:K17" si="9">ROUND(E13*D13,2)</f>
        <v>0</v>
      </c>
      <c r="L13" s="49">
        <f t="shared" ref="L13:L17" si="10">ROUND(G13*D13,2)</f>
        <v>0</v>
      </c>
      <c r="M13" s="49">
        <f t="shared" ref="M13:M17" si="11">ROUND(H13*D13,2)</f>
        <v>0</v>
      </c>
      <c r="N13" s="49">
        <f t="shared" ref="N13:N17" si="12">ROUND(I13*D13,2)</f>
        <v>0</v>
      </c>
      <c r="O13" s="49">
        <f t="shared" ref="O13:O17" si="13">N13+M13+L13</f>
        <v>0</v>
      </c>
    </row>
    <row r="14" spans="1:15" s="15" customFormat="1" ht="15" customHeight="1">
      <c r="A14" s="179">
        <v>3</v>
      </c>
      <c r="B14" s="180" t="s">
        <v>106</v>
      </c>
      <c r="C14" s="181" t="s">
        <v>57</v>
      </c>
      <c r="D14" s="181">
        <v>1</v>
      </c>
      <c r="E14" s="49">
        <v>0</v>
      </c>
      <c r="F14" s="49">
        <v>0</v>
      </c>
      <c r="G14" s="49">
        <f t="shared" si="7"/>
        <v>0</v>
      </c>
      <c r="H14" s="49"/>
      <c r="I14" s="49">
        <v>0</v>
      </c>
      <c r="J14" s="49">
        <f t="shared" si="8"/>
        <v>0</v>
      </c>
      <c r="K14" s="49">
        <f t="shared" si="9"/>
        <v>0</v>
      </c>
      <c r="L14" s="49">
        <f t="shared" si="10"/>
        <v>0</v>
      </c>
      <c r="M14" s="49">
        <f t="shared" si="11"/>
        <v>0</v>
      </c>
      <c r="N14" s="49">
        <f t="shared" si="12"/>
        <v>0</v>
      </c>
      <c r="O14" s="49">
        <f t="shared" si="13"/>
        <v>0</v>
      </c>
    </row>
    <row r="15" spans="1:15" s="15" customFormat="1" ht="15" customHeight="1">
      <c r="A15" s="179">
        <v>4</v>
      </c>
      <c r="B15" s="180" t="s">
        <v>107</v>
      </c>
      <c r="C15" s="181" t="s">
        <v>57</v>
      </c>
      <c r="D15" s="181">
        <v>1</v>
      </c>
      <c r="E15" s="49">
        <v>0</v>
      </c>
      <c r="F15" s="49">
        <v>0</v>
      </c>
      <c r="G15" s="49">
        <f t="shared" si="7"/>
        <v>0</v>
      </c>
      <c r="H15" s="49"/>
      <c r="I15" s="49">
        <v>0</v>
      </c>
      <c r="J15" s="49">
        <f t="shared" si="8"/>
        <v>0</v>
      </c>
      <c r="K15" s="49">
        <f t="shared" si="9"/>
        <v>0</v>
      </c>
      <c r="L15" s="49">
        <f t="shared" si="10"/>
        <v>0</v>
      </c>
      <c r="M15" s="49">
        <f t="shared" si="11"/>
        <v>0</v>
      </c>
      <c r="N15" s="49">
        <f t="shared" si="12"/>
        <v>0</v>
      </c>
      <c r="O15" s="49">
        <f t="shared" si="13"/>
        <v>0</v>
      </c>
    </row>
    <row r="16" spans="1:15" s="15" customFormat="1" ht="15" customHeight="1">
      <c r="A16" s="179">
        <v>5</v>
      </c>
      <c r="B16" s="180" t="s">
        <v>108</v>
      </c>
      <c r="C16" s="181" t="s">
        <v>57</v>
      </c>
      <c r="D16" s="181">
        <v>1</v>
      </c>
      <c r="E16" s="49">
        <v>0</v>
      </c>
      <c r="F16" s="49">
        <v>0</v>
      </c>
      <c r="G16" s="49">
        <f t="shared" si="7"/>
        <v>0</v>
      </c>
      <c r="H16" s="49"/>
      <c r="I16" s="49">
        <v>0</v>
      </c>
      <c r="J16" s="49">
        <f t="shared" si="8"/>
        <v>0</v>
      </c>
      <c r="K16" s="49">
        <f t="shared" si="9"/>
        <v>0</v>
      </c>
      <c r="L16" s="49">
        <f t="shared" si="10"/>
        <v>0</v>
      </c>
      <c r="M16" s="49">
        <f t="shared" si="11"/>
        <v>0</v>
      </c>
      <c r="N16" s="49">
        <f t="shared" si="12"/>
        <v>0</v>
      </c>
      <c r="O16" s="49">
        <f t="shared" si="13"/>
        <v>0</v>
      </c>
    </row>
    <row r="17" spans="1:15" s="15" customFormat="1" ht="15" customHeight="1">
      <c r="A17" s="179">
        <v>6</v>
      </c>
      <c r="B17" s="180" t="s">
        <v>109</v>
      </c>
      <c r="C17" s="181" t="s">
        <v>57</v>
      </c>
      <c r="D17" s="181">
        <v>1</v>
      </c>
      <c r="E17" s="49">
        <v>0</v>
      </c>
      <c r="F17" s="49">
        <v>0</v>
      </c>
      <c r="G17" s="49">
        <f t="shared" si="7"/>
        <v>0</v>
      </c>
      <c r="H17" s="49"/>
      <c r="I17" s="49">
        <v>0</v>
      </c>
      <c r="J17" s="49">
        <f t="shared" si="8"/>
        <v>0</v>
      </c>
      <c r="K17" s="49">
        <f t="shared" si="9"/>
        <v>0</v>
      </c>
      <c r="L17" s="49">
        <f t="shared" si="10"/>
        <v>0</v>
      </c>
      <c r="M17" s="49">
        <f t="shared" si="11"/>
        <v>0</v>
      </c>
      <c r="N17" s="49">
        <f t="shared" si="12"/>
        <v>0</v>
      </c>
      <c r="O17" s="49">
        <f t="shared" si="13"/>
        <v>0</v>
      </c>
    </row>
    <row r="18" spans="1:15" s="15" customFormat="1" ht="25.5">
      <c r="A18" s="179">
        <v>7</v>
      </c>
      <c r="B18" s="180" t="s">
        <v>110</v>
      </c>
      <c r="C18" s="181" t="s">
        <v>57</v>
      </c>
      <c r="D18" s="181">
        <v>1</v>
      </c>
      <c r="E18" s="49">
        <v>0</v>
      </c>
      <c r="F18" s="49">
        <v>0</v>
      </c>
      <c r="G18" s="49">
        <f t="shared" ref="G18:G19" si="14">ROUND(F18*E18,2)</f>
        <v>0</v>
      </c>
      <c r="H18" s="49"/>
      <c r="I18" s="49">
        <v>0</v>
      </c>
      <c r="J18" s="49">
        <f t="shared" ref="J18:J19" si="15">I18+H18+G18</f>
        <v>0</v>
      </c>
      <c r="K18" s="49">
        <f t="shared" ref="K18:K19" si="16">ROUND(E18*D18,2)</f>
        <v>0</v>
      </c>
      <c r="L18" s="49">
        <f t="shared" ref="L18:L19" si="17">ROUND(G18*D18,2)</f>
        <v>0</v>
      </c>
      <c r="M18" s="49">
        <f t="shared" ref="M18:M19" si="18">ROUND(H18*D18,2)</f>
        <v>0</v>
      </c>
      <c r="N18" s="49">
        <f t="shared" ref="N18:N19" si="19">ROUND(I18*D18,2)</f>
        <v>0</v>
      </c>
      <c r="O18" s="49">
        <f t="shared" ref="O18:O19" si="20">N18+M18+L18</f>
        <v>0</v>
      </c>
    </row>
    <row r="19" spans="1:15" s="15" customFormat="1" ht="15" customHeight="1">
      <c r="A19" s="179">
        <v>8</v>
      </c>
      <c r="B19" s="180" t="s">
        <v>111</v>
      </c>
      <c r="C19" s="181" t="s">
        <v>57</v>
      </c>
      <c r="D19" s="181">
        <v>1</v>
      </c>
      <c r="E19" s="49">
        <v>0</v>
      </c>
      <c r="F19" s="49">
        <v>0</v>
      </c>
      <c r="G19" s="49">
        <f t="shared" si="14"/>
        <v>0</v>
      </c>
      <c r="H19" s="49"/>
      <c r="I19" s="49">
        <v>0</v>
      </c>
      <c r="J19" s="49">
        <f t="shared" si="15"/>
        <v>0</v>
      </c>
      <c r="K19" s="49">
        <f t="shared" si="16"/>
        <v>0</v>
      </c>
      <c r="L19" s="49">
        <f t="shared" si="17"/>
        <v>0</v>
      </c>
      <c r="M19" s="49">
        <f t="shared" si="18"/>
        <v>0</v>
      </c>
      <c r="N19" s="49">
        <f t="shared" si="19"/>
        <v>0</v>
      </c>
      <c r="O19" s="49">
        <f t="shared" si="20"/>
        <v>0</v>
      </c>
    </row>
    <row r="20" spans="1:15" s="15" customFormat="1" ht="12.75">
      <c r="A20" s="89"/>
      <c r="B20" s="92"/>
      <c r="C20" s="90"/>
      <c r="D20" s="91"/>
      <c r="E20" s="91"/>
      <c r="F20" s="79"/>
      <c r="G20" s="80"/>
      <c r="H20" s="78"/>
      <c r="I20" s="78"/>
      <c r="J20" s="81"/>
      <c r="K20" s="81"/>
      <c r="L20" s="81"/>
      <c r="M20" s="81"/>
      <c r="N20" s="81"/>
      <c r="O20" s="49">
        <f>N20+M20+L20</f>
        <v>0</v>
      </c>
    </row>
    <row r="21" spans="1:15" s="41" customFormat="1" ht="12.75">
      <c r="A21" s="83"/>
      <c r="B21" s="84"/>
      <c r="C21" s="85"/>
      <c r="D21" s="86"/>
      <c r="E21" s="76"/>
      <c r="F21" s="79"/>
      <c r="G21" s="82"/>
      <c r="H21" s="77"/>
      <c r="I21" s="78"/>
      <c r="J21" s="81"/>
      <c r="K21" s="81"/>
      <c r="L21" s="81"/>
      <c r="M21" s="81"/>
      <c r="N21" s="81"/>
      <c r="O21" s="81"/>
    </row>
    <row r="22" spans="1:15" s="15" customFormat="1" ht="12.75">
      <c r="A22" s="27"/>
      <c r="B22" s="252" t="s">
        <v>38</v>
      </c>
      <c r="C22" s="253"/>
      <c r="D22" s="254"/>
      <c r="E22" s="255"/>
      <c r="F22" s="182">
        <v>0.2409</v>
      </c>
      <c r="G22" s="42"/>
      <c r="H22" s="43"/>
      <c r="I22" s="43"/>
      <c r="J22" s="43"/>
      <c r="K22" s="29">
        <f>SUM(K12:K21)</f>
        <v>0</v>
      </c>
      <c r="L22" s="29">
        <f>SUM(L12:L21)</f>
        <v>0</v>
      </c>
      <c r="M22" s="29">
        <f>SUM(M12:M21)</f>
        <v>0</v>
      </c>
      <c r="N22" s="29">
        <f>SUM(N12:N21)</f>
        <v>0</v>
      </c>
      <c r="O22" s="29">
        <f>SUM(O12:O21)</f>
        <v>0</v>
      </c>
    </row>
    <row r="23" spans="1:15" s="15" customFormat="1" ht="12.75">
      <c r="F23" s="30"/>
      <c r="N23" s="31" t="s">
        <v>18</v>
      </c>
      <c r="O23" s="32">
        <f>O22</f>
        <v>0</v>
      </c>
    </row>
    <row r="24" spans="1:15" s="15" customFormat="1" ht="12.75">
      <c r="F24" s="30"/>
    </row>
    <row r="25" spans="1:15" s="15" customFormat="1" ht="12.75">
      <c r="A25" s="30"/>
      <c r="F25" s="30"/>
      <c r="G25" s="33"/>
      <c r="I25" s="30"/>
    </row>
    <row r="26" spans="1:15" s="15" customFormat="1" ht="12.75">
      <c r="A26" s="38"/>
      <c r="B26" s="98"/>
      <c r="C26" s="39"/>
      <c r="F26" s="30"/>
      <c r="G26" s="33"/>
      <c r="I26" s="38"/>
      <c r="K26" s="39"/>
    </row>
    <row r="27" spans="1:15">
      <c r="A27" s="30"/>
      <c r="I27" s="30"/>
    </row>
    <row r="28" spans="1:15">
      <c r="D28" s="36"/>
    </row>
    <row r="29" spans="1:15">
      <c r="D29" s="36"/>
    </row>
    <row r="30" spans="1:15">
      <c r="D30" s="36"/>
    </row>
  </sheetData>
  <customSheetViews>
    <customSheetView guid="{E62F7A29-618F-4F54-B17B-FC971683546B}" showPageBreaks="1" printArea="1" view="pageBreakPreview">
      <pageMargins left="0.23622047244094491" right="0.23622047244094491" top="0.74803149606299213" bottom="0.74803149606299213" header="0.31496062992125984" footer="0.31496062992125984"/>
      <printOptions horizontalCentered="1"/>
      <pageSetup paperSize="9" scale="57" orientation="portrait" r:id="rId1"/>
      <headerFooter alignWithMargins="0"/>
    </customSheetView>
  </customSheetViews>
  <mergeCells count="8">
    <mergeCell ref="B22:E22"/>
    <mergeCell ref="E10:J10"/>
    <mergeCell ref="K10:O10"/>
    <mergeCell ref="A2:N2"/>
    <mergeCell ref="A10:A11"/>
    <mergeCell ref="B10:B11"/>
    <mergeCell ref="C10:C11"/>
    <mergeCell ref="D10:D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R136"/>
  <sheetViews>
    <sheetView showZeros="0" view="pageBreakPreview" zoomScaleNormal="130" zoomScaleSheetLayoutView="100" workbookViewId="0">
      <selection activeCell="A9" sqref="A9:F9"/>
    </sheetView>
  </sheetViews>
  <sheetFormatPr defaultColWidth="9.140625" defaultRowHeight="15.75"/>
  <cols>
    <col min="1" max="1" width="8.5703125" style="35" customWidth="1"/>
    <col min="2" max="2" width="40.7109375" style="35" customWidth="1"/>
    <col min="3" max="3" width="8" style="35" customWidth="1"/>
    <col min="4" max="4" width="8.140625" style="47" customWidth="1"/>
    <col min="5" max="5" width="8.28515625" style="35" customWidth="1"/>
    <col min="6" max="6" width="8" style="35" customWidth="1"/>
    <col min="7" max="7" width="7.140625" style="35" customWidth="1"/>
    <col min="8" max="8" width="10.5703125" style="35" customWidth="1"/>
    <col min="9" max="9" width="7.85546875" style="35" customWidth="1"/>
    <col min="10" max="10" width="8.28515625" style="35" customWidth="1"/>
    <col min="11" max="14" width="9.85546875" style="35" customWidth="1"/>
    <col min="15" max="15" width="11" style="35" customWidth="1"/>
    <col min="16" max="16384" width="9.140625" style="35"/>
  </cols>
  <sheetData>
    <row r="1" spans="1:15" s="15" customFormat="1" ht="12.75">
      <c r="A1" s="163"/>
      <c r="B1" s="163"/>
      <c r="C1" s="163"/>
      <c r="D1" s="164"/>
      <c r="E1" s="163"/>
      <c r="F1" s="165" t="s">
        <v>19</v>
      </c>
      <c r="G1" s="166" t="str">
        <f>saturs!B9</f>
        <v>1-2</v>
      </c>
      <c r="H1" s="163"/>
      <c r="I1" s="163"/>
      <c r="J1" s="163"/>
      <c r="K1" s="163"/>
      <c r="L1" s="163"/>
      <c r="M1" s="163"/>
      <c r="N1" s="163"/>
      <c r="O1" s="163"/>
    </row>
    <row r="2" spans="1:15" s="15" customFormat="1" ht="12.75">
      <c r="A2" s="267" t="str">
        <f>saturs!C9</f>
        <v>SM daļa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163"/>
    </row>
    <row r="3" spans="1:15" s="15" customFormat="1" ht="12.75">
      <c r="A3" s="125">
        <f>Demont!A3</f>
        <v>0</v>
      </c>
      <c r="B3" s="126"/>
      <c r="C3" s="126"/>
      <c r="D3" s="148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15" customFormat="1" ht="12.75">
      <c r="A4" s="125" t="str">
        <f>Demont!A4</f>
        <v>Objekta nosaukums: APKURES KATLU MĀJAS RĪGĀ, JELGAVAS IELĀ 37 (2.TROLEJBUSU PARKS) ATJAUNOŠANAS BŪVPROJEKTS</v>
      </c>
      <c r="B4" s="127"/>
      <c r="C4" s="128"/>
      <c r="D4" s="149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s="15" customFormat="1" ht="12.95" customHeight="1">
      <c r="A5" s="125" t="str">
        <f>Demont!A5</f>
        <v>Būves adrese:           Jelgavas ielā 37 , Rīgā</v>
      </c>
      <c r="B5" s="150"/>
      <c r="C5" s="126"/>
      <c r="D5" s="148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s="15" customFormat="1" ht="12.95" customHeight="1">
      <c r="A6" s="125" t="str">
        <f>Demont!A6</f>
        <v xml:space="preserve">Pasūtījuma Nr.:        </v>
      </c>
      <c r="B6" s="150"/>
      <c r="C6" s="126"/>
      <c r="D6" s="148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s="15" customFormat="1" ht="12.95" customHeight="1">
      <c r="A7" s="130"/>
      <c r="B7" s="126"/>
      <c r="C7" s="126"/>
      <c r="D7" s="148"/>
      <c r="E7" s="126"/>
      <c r="F7" s="126"/>
      <c r="G7" s="126"/>
      <c r="H7" s="126"/>
      <c r="I7" s="126"/>
      <c r="J7" s="126"/>
      <c r="K7" s="126"/>
      <c r="L7" s="126"/>
      <c r="M7" s="126"/>
      <c r="N7" s="131" t="s">
        <v>377</v>
      </c>
      <c r="O7" s="132">
        <f>O134</f>
        <v>0</v>
      </c>
    </row>
    <row r="8" spans="1:15" s="15" customFormat="1" ht="12.75">
      <c r="A8" s="133"/>
      <c r="B8" s="129"/>
      <c r="C8" s="126"/>
      <c r="D8" s="148"/>
      <c r="E8" s="126"/>
      <c r="F8" s="126"/>
      <c r="G8" s="126"/>
      <c r="H8" s="126"/>
      <c r="I8" s="126"/>
      <c r="J8" s="126"/>
      <c r="K8" s="126"/>
      <c r="L8" s="126"/>
      <c r="M8" s="126"/>
      <c r="N8" s="134"/>
      <c r="O8" s="135"/>
    </row>
    <row r="9" spans="1:15" s="15" customFormat="1" ht="12.75" customHeight="1">
      <c r="A9" s="228"/>
      <c r="B9" s="229"/>
      <c r="C9" s="229"/>
      <c r="D9" s="230"/>
      <c r="E9" s="231"/>
      <c r="F9" s="231"/>
      <c r="G9" s="126"/>
      <c r="H9" s="126"/>
      <c r="I9" s="126"/>
      <c r="J9" s="126"/>
      <c r="K9" s="126"/>
      <c r="L9" s="126"/>
      <c r="M9" s="136"/>
      <c r="N9" s="126"/>
      <c r="O9" s="137" t="str">
        <f>Demont!O9</f>
        <v xml:space="preserve"> Tāme sastādīta: ….........gada …...........</v>
      </c>
    </row>
    <row r="10" spans="1:15" s="15" customFormat="1" ht="17.45" customHeight="1">
      <c r="A10" s="268" t="s">
        <v>0</v>
      </c>
      <c r="B10" s="265" t="s">
        <v>1</v>
      </c>
      <c r="C10" s="270" t="s">
        <v>2</v>
      </c>
      <c r="D10" s="270" t="s">
        <v>3</v>
      </c>
      <c r="E10" s="265" t="s">
        <v>4</v>
      </c>
      <c r="F10" s="265"/>
      <c r="G10" s="265"/>
      <c r="H10" s="265"/>
      <c r="I10" s="265"/>
      <c r="J10" s="265"/>
      <c r="K10" s="266" t="s">
        <v>12</v>
      </c>
      <c r="L10" s="266"/>
      <c r="M10" s="266"/>
      <c r="N10" s="266"/>
      <c r="O10" s="266"/>
    </row>
    <row r="11" spans="1:15" s="15" customFormat="1" ht="75" customHeight="1">
      <c r="A11" s="269"/>
      <c r="B11" s="265"/>
      <c r="C11" s="270"/>
      <c r="D11" s="270"/>
      <c r="E11" s="138" t="s">
        <v>26</v>
      </c>
      <c r="F11" s="138" t="s">
        <v>27</v>
      </c>
      <c r="G11" s="139" t="s">
        <v>28</v>
      </c>
      <c r="H11" s="138" t="s">
        <v>29</v>
      </c>
      <c r="I11" s="138" t="s">
        <v>30</v>
      </c>
      <c r="J11" s="139" t="s">
        <v>18</v>
      </c>
      <c r="K11" s="138" t="s">
        <v>8</v>
      </c>
      <c r="L11" s="139" t="s">
        <v>28</v>
      </c>
      <c r="M11" s="138" t="s">
        <v>29</v>
      </c>
      <c r="N11" s="138" t="s">
        <v>30</v>
      </c>
      <c r="O11" s="138" t="s">
        <v>31</v>
      </c>
    </row>
    <row r="12" spans="1:15" s="15" customFormat="1" ht="13.5">
      <c r="A12" s="151"/>
      <c r="B12" s="94" t="s">
        <v>59</v>
      </c>
      <c r="C12" s="152"/>
      <c r="D12" s="153"/>
      <c r="E12" s="154"/>
      <c r="F12" s="140"/>
      <c r="G12" s="140"/>
      <c r="H12" s="154"/>
      <c r="I12" s="154"/>
      <c r="J12" s="140">
        <f>I12+H12+G12</f>
        <v>0</v>
      </c>
      <c r="K12" s="140">
        <f>ROUND(E12*D12,2)</f>
        <v>0</v>
      </c>
      <c r="L12" s="140">
        <f>ROUND(G12*D12,2)</f>
        <v>0</v>
      </c>
      <c r="M12" s="140">
        <f>ROUND(H12*D12,2)</f>
        <v>0</v>
      </c>
      <c r="N12" s="140">
        <f>ROUND(I12*D12,2)</f>
        <v>0</v>
      </c>
      <c r="O12" s="140">
        <f>N12+M12+L12</f>
        <v>0</v>
      </c>
    </row>
    <row r="13" spans="1:15" s="15" customFormat="1" ht="25.5">
      <c r="A13" s="151">
        <v>1</v>
      </c>
      <c r="B13" s="167" t="s">
        <v>61</v>
      </c>
      <c r="C13" s="168" t="s">
        <v>43</v>
      </c>
      <c r="D13" s="168">
        <v>6</v>
      </c>
      <c r="E13" s="140">
        <v>0</v>
      </c>
      <c r="F13" s="140">
        <v>0</v>
      </c>
      <c r="G13" s="140">
        <f t="shared" ref="G13:G19" si="0">ROUND(F13*E13,2)</f>
        <v>0</v>
      </c>
      <c r="H13" s="140">
        <v>0</v>
      </c>
      <c r="I13" s="140">
        <v>0</v>
      </c>
      <c r="J13" s="140">
        <f t="shared" ref="J13:J19" si="1">I13+H13+G13</f>
        <v>0</v>
      </c>
      <c r="K13" s="140">
        <f t="shared" ref="K13:K19" si="2">ROUND(E13*D13,2)</f>
        <v>0</v>
      </c>
      <c r="L13" s="140">
        <f t="shared" ref="L13:L19" si="3">ROUND(G13*D13,2)</f>
        <v>0</v>
      </c>
      <c r="M13" s="140">
        <f t="shared" ref="M13:M19" si="4">ROUND(H13*D13,2)</f>
        <v>0</v>
      </c>
      <c r="N13" s="140">
        <f t="shared" ref="N13:N19" si="5">ROUND(I13*D13,2)</f>
        <v>0</v>
      </c>
      <c r="O13" s="140">
        <f t="shared" ref="O13:O19" si="6">N13+M13+L13</f>
        <v>0</v>
      </c>
    </row>
    <row r="14" spans="1:15" s="15" customFormat="1" ht="25.5">
      <c r="A14" s="151">
        <v>2</v>
      </c>
      <c r="B14" s="167" t="s">
        <v>62</v>
      </c>
      <c r="C14" s="168" t="s">
        <v>43</v>
      </c>
      <c r="D14" s="168">
        <v>8</v>
      </c>
      <c r="E14" s="140">
        <v>0</v>
      </c>
      <c r="F14" s="140">
        <v>0</v>
      </c>
      <c r="G14" s="140">
        <f t="shared" si="0"/>
        <v>0</v>
      </c>
      <c r="H14" s="140">
        <v>0</v>
      </c>
      <c r="I14" s="140">
        <v>0</v>
      </c>
      <c r="J14" s="140">
        <f t="shared" si="1"/>
        <v>0</v>
      </c>
      <c r="K14" s="140">
        <f t="shared" si="2"/>
        <v>0</v>
      </c>
      <c r="L14" s="140">
        <f t="shared" si="3"/>
        <v>0</v>
      </c>
      <c r="M14" s="140">
        <f t="shared" si="4"/>
        <v>0</v>
      </c>
      <c r="N14" s="140">
        <f t="shared" si="5"/>
        <v>0</v>
      </c>
      <c r="O14" s="140">
        <f t="shared" si="6"/>
        <v>0</v>
      </c>
    </row>
    <row r="15" spans="1:15" s="15" customFormat="1" ht="25.5">
      <c r="A15" s="151">
        <v>3</v>
      </c>
      <c r="B15" s="167" t="s">
        <v>63</v>
      </c>
      <c r="C15" s="168" t="s">
        <v>43</v>
      </c>
      <c r="D15" s="168">
        <v>4</v>
      </c>
      <c r="E15" s="140">
        <v>0</v>
      </c>
      <c r="F15" s="140">
        <v>0</v>
      </c>
      <c r="G15" s="140">
        <f t="shared" si="0"/>
        <v>0</v>
      </c>
      <c r="H15" s="140">
        <v>0</v>
      </c>
      <c r="I15" s="140">
        <v>0</v>
      </c>
      <c r="J15" s="140">
        <f t="shared" si="1"/>
        <v>0</v>
      </c>
      <c r="K15" s="140">
        <f t="shared" si="2"/>
        <v>0</v>
      </c>
      <c r="L15" s="140">
        <f t="shared" si="3"/>
        <v>0</v>
      </c>
      <c r="M15" s="140">
        <f t="shared" si="4"/>
        <v>0</v>
      </c>
      <c r="N15" s="140">
        <f t="shared" si="5"/>
        <v>0</v>
      </c>
      <c r="O15" s="140">
        <f t="shared" si="6"/>
        <v>0</v>
      </c>
    </row>
    <row r="16" spans="1:15" s="15" customFormat="1" ht="25.5">
      <c r="A16" s="151">
        <v>4</v>
      </c>
      <c r="B16" s="167" t="s">
        <v>183</v>
      </c>
      <c r="C16" s="168" t="s">
        <v>43</v>
      </c>
      <c r="D16" s="168">
        <v>24</v>
      </c>
      <c r="E16" s="140">
        <v>0</v>
      </c>
      <c r="F16" s="140">
        <v>0</v>
      </c>
      <c r="G16" s="140">
        <f t="shared" si="0"/>
        <v>0</v>
      </c>
      <c r="H16" s="140">
        <v>0</v>
      </c>
      <c r="I16" s="140">
        <v>0</v>
      </c>
      <c r="J16" s="140">
        <f t="shared" si="1"/>
        <v>0</v>
      </c>
      <c r="K16" s="140">
        <f t="shared" si="2"/>
        <v>0</v>
      </c>
      <c r="L16" s="140">
        <f t="shared" si="3"/>
        <v>0</v>
      </c>
      <c r="M16" s="140">
        <f t="shared" si="4"/>
        <v>0</v>
      </c>
      <c r="N16" s="140">
        <f t="shared" si="5"/>
        <v>0</v>
      </c>
      <c r="O16" s="140">
        <f t="shared" si="6"/>
        <v>0</v>
      </c>
    </row>
    <row r="17" spans="1:15" s="15" customFormat="1" ht="25.5">
      <c r="A17" s="151">
        <v>5</v>
      </c>
      <c r="B17" s="167" t="s">
        <v>184</v>
      </c>
      <c r="C17" s="168" t="s">
        <v>43</v>
      </c>
      <c r="D17" s="168">
        <v>47</v>
      </c>
      <c r="E17" s="140">
        <v>0</v>
      </c>
      <c r="F17" s="140">
        <v>0</v>
      </c>
      <c r="G17" s="140">
        <f t="shared" si="0"/>
        <v>0</v>
      </c>
      <c r="H17" s="140">
        <v>0</v>
      </c>
      <c r="I17" s="140">
        <v>0</v>
      </c>
      <c r="J17" s="140">
        <f t="shared" si="1"/>
        <v>0</v>
      </c>
      <c r="K17" s="140">
        <f t="shared" si="2"/>
        <v>0</v>
      </c>
      <c r="L17" s="140">
        <f t="shared" si="3"/>
        <v>0</v>
      </c>
      <c r="M17" s="140">
        <f t="shared" si="4"/>
        <v>0</v>
      </c>
      <c r="N17" s="140">
        <f t="shared" si="5"/>
        <v>0</v>
      </c>
      <c r="O17" s="140">
        <f t="shared" si="6"/>
        <v>0</v>
      </c>
    </row>
    <row r="18" spans="1:15" s="15" customFormat="1" ht="25.5">
      <c r="A18" s="151">
        <v>6</v>
      </c>
      <c r="B18" s="169" t="s">
        <v>64</v>
      </c>
      <c r="C18" s="168" t="s">
        <v>43</v>
      </c>
      <c r="D18" s="168">
        <v>6</v>
      </c>
      <c r="E18" s="140">
        <v>0</v>
      </c>
      <c r="F18" s="140">
        <v>0</v>
      </c>
      <c r="G18" s="140">
        <f t="shared" si="0"/>
        <v>0</v>
      </c>
      <c r="H18" s="140">
        <v>0</v>
      </c>
      <c r="I18" s="140">
        <v>0</v>
      </c>
      <c r="J18" s="140">
        <f t="shared" si="1"/>
        <v>0</v>
      </c>
      <c r="K18" s="140">
        <f t="shared" si="2"/>
        <v>0</v>
      </c>
      <c r="L18" s="140">
        <f t="shared" si="3"/>
        <v>0</v>
      </c>
      <c r="M18" s="140">
        <f t="shared" si="4"/>
        <v>0</v>
      </c>
      <c r="N18" s="140">
        <f t="shared" si="5"/>
        <v>0</v>
      </c>
      <c r="O18" s="140">
        <f t="shared" si="6"/>
        <v>0</v>
      </c>
    </row>
    <row r="19" spans="1:15" s="15" customFormat="1" ht="25.5">
      <c r="A19" s="151">
        <v>7</v>
      </c>
      <c r="B19" s="167" t="s">
        <v>65</v>
      </c>
      <c r="C19" s="168" t="s">
        <v>43</v>
      </c>
      <c r="D19" s="168">
        <v>5</v>
      </c>
      <c r="E19" s="140">
        <v>0</v>
      </c>
      <c r="F19" s="140">
        <v>0</v>
      </c>
      <c r="G19" s="140">
        <f t="shared" si="0"/>
        <v>0</v>
      </c>
      <c r="H19" s="140">
        <v>0</v>
      </c>
      <c r="I19" s="140">
        <v>0</v>
      </c>
      <c r="J19" s="140">
        <f t="shared" si="1"/>
        <v>0</v>
      </c>
      <c r="K19" s="140">
        <f t="shared" si="2"/>
        <v>0</v>
      </c>
      <c r="L19" s="140">
        <f t="shared" si="3"/>
        <v>0</v>
      </c>
      <c r="M19" s="140">
        <f t="shared" si="4"/>
        <v>0</v>
      </c>
      <c r="N19" s="140">
        <f t="shared" si="5"/>
        <v>0</v>
      </c>
      <c r="O19" s="140">
        <f t="shared" si="6"/>
        <v>0</v>
      </c>
    </row>
    <row r="20" spans="1:15" s="15" customFormat="1" ht="13.5">
      <c r="A20" s="151" t="s">
        <v>112</v>
      </c>
      <c r="B20" s="94" t="s">
        <v>66</v>
      </c>
      <c r="C20" s="105"/>
      <c r="D20" s="105"/>
      <c r="E20" s="140">
        <v>0</v>
      </c>
      <c r="F20" s="140">
        <v>0</v>
      </c>
      <c r="G20" s="140"/>
      <c r="H20" s="140">
        <v>0</v>
      </c>
      <c r="I20" s="140">
        <v>0</v>
      </c>
      <c r="J20" s="140"/>
      <c r="K20" s="140"/>
      <c r="L20" s="140">
        <f t="shared" ref="L20:L23" si="7">ROUND(G20*D20,2)</f>
        <v>0</v>
      </c>
      <c r="M20" s="140">
        <f t="shared" ref="M20:M23" si="8">ROUND(H20*D20,2)</f>
        <v>0</v>
      </c>
      <c r="N20" s="140">
        <f t="shared" ref="N20:N23" si="9">ROUND(I20*D20,2)</f>
        <v>0</v>
      </c>
      <c r="O20" s="140">
        <f t="shared" ref="O20:O23" si="10">N20+M20+L20</f>
        <v>0</v>
      </c>
    </row>
    <row r="21" spans="1:15" s="15" customFormat="1" ht="25.5">
      <c r="A21" s="151">
        <v>8</v>
      </c>
      <c r="B21" s="167" t="s">
        <v>67</v>
      </c>
      <c r="C21" s="168" t="s">
        <v>24</v>
      </c>
      <c r="D21" s="168">
        <v>10</v>
      </c>
      <c r="E21" s="140">
        <v>0</v>
      </c>
      <c r="F21" s="140">
        <v>0</v>
      </c>
      <c r="G21" s="140">
        <f t="shared" ref="G21:G29" si="11">ROUND(F21*E21,2)</f>
        <v>0</v>
      </c>
      <c r="H21" s="140">
        <v>0</v>
      </c>
      <c r="I21" s="140">
        <v>0</v>
      </c>
      <c r="J21" s="140">
        <f t="shared" ref="J21:J29" si="12">I21+H21+G21</f>
        <v>0</v>
      </c>
      <c r="K21" s="140">
        <f t="shared" ref="K21:K29" si="13">ROUND(E21*D21,2)</f>
        <v>0</v>
      </c>
      <c r="L21" s="140">
        <f t="shared" si="7"/>
        <v>0</v>
      </c>
      <c r="M21" s="140">
        <f t="shared" si="8"/>
        <v>0</v>
      </c>
      <c r="N21" s="140">
        <f t="shared" si="9"/>
        <v>0</v>
      </c>
      <c r="O21" s="140">
        <f t="shared" si="10"/>
        <v>0</v>
      </c>
    </row>
    <row r="22" spans="1:15" s="15" customFormat="1" ht="25.5">
      <c r="A22" s="151">
        <v>9</v>
      </c>
      <c r="B22" s="167" t="s">
        <v>185</v>
      </c>
      <c r="C22" s="168" t="s">
        <v>24</v>
      </c>
      <c r="D22" s="168">
        <v>3</v>
      </c>
      <c r="E22" s="140">
        <v>0</v>
      </c>
      <c r="F22" s="140">
        <v>0</v>
      </c>
      <c r="G22" s="140">
        <f t="shared" si="11"/>
        <v>0</v>
      </c>
      <c r="H22" s="140">
        <v>0</v>
      </c>
      <c r="I22" s="140">
        <v>0</v>
      </c>
      <c r="J22" s="140">
        <f t="shared" si="12"/>
        <v>0</v>
      </c>
      <c r="K22" s="140">
        <f t="shared" si="13"/>
        <v>0</v>
      </c>
      <c r="L22" s="140">
        <f t="shared" si="7"/>
        <v>0</v>
      </c>
      <c r="M22" s="140">
        <f t="shared" si="8"/>
        <v>0</v>
      </c>
      <c r="N22" s="140">
        <f t="shared" si="9"/>
        <v>0</v>
      </c>
      <c r="O22" s="140">
        <f t="shared" si="10"/>
        <v>0</v>
      </c>
    </row>
    <row r="23" spans="1:15" s="15" customFormat="1" ht="25.5">
      <c r="A23" s="151">
        <v>10</v>
      </c>
      <c r="B23" s="167" t="s">
        <v>70</v>
      </c>
      <c r="C23" s="168" t="s">
        <v>24</v>
      </c>
      <c r="D23" s="168">
        <v>2</v>
      </c>
      <c r="E23" s="140">
        <v>0</v>
      </c>
      <c r="F23" s="140">
        <v>0</v>
      </c>
      <c r="G23" s="140">
        <f t="shared" si="11"/>
        <v>0</v>
      </c>
      <c r="H23" s="140">
        <v>0</v>
      </c>
      <c r="I23" s="140">
        <v>0</v>
      </c>
      <c r="J23" s="140">
        <f t="shared" si="12"/>
        <v>0</v>
      </c>
      <c r="K23" s="140">
        <f t="shared" si="13"/>
        <v>0</v>
      </c>
      <c r="L23" s="140">
        <f t="shared" si="7"/>
        <v>0</v>
      </c>
      <c r="M23" s="140">
        <f t="shared" si="8"/>
        <v>0</v>
      </c>
      <c r="N23" s="140">
        <f t="shared" si="9"/>
        <v>0</v>
      </c>
      <c r="O23" s="140">
        <f t="shared" si="10"/>
        <v>0</v>
      </c>
    </row>
    <row r="24" spans="1:15" s="15" customFormat="1" ht="25.5">
      <c r="A24" s="151">
        <v>11</v>
      </c>
      <c r="B24" s="167" t="s">
        <v>186</v>
      </c>
      <c r="C24" s="168" t="s">
        <v>24</v>
      </c>
      <c r="D24" s="168">
        <v>2</v>
      </c>
      <c r="E24" s="140">
        <v>0</v>
      </c>
      <c r="F24" s="140">
        <v>0</v>
      </c>
      <c r="G24" s="140">
        <f t="shared" ref="G24" si="14">ROUND(F24*E24,2)</f>
        <v>0</v>
      </c>
      <c r="H24" s="140">
        <v>0</v>
      </c>
      <c r="I24" s="140">
        <v>0</v>
      </c>
      <c r="J24" s="140">
        <f t="shared" ref="J24" si="15">I24+H24+G24</f>
        <v>0</v>
      </c>
      <c r="K24" s="140">
        <f t="shared" ref="K24" si="16">ROUND(E24*D24,2)</f>
        <v>0</v>
      </c>
      <c r="L24" s="140">
        <f t="shared" ref="L24" si="17">ROUND(G24*D24,2)</f>
        <v>0</v>
      </c>
      <c r="M24" s="140">
        <f t="shared" ref="M24" si="18">ROUND(H24*D24,2)</f>
        <v>0</v>
      </c>
      <c r="N24" s="140">
        <f t="shared" ref="N24" si="19">ROUND(I24*D24,2)</f>
        <v>0</v>
      </c>
      <c r="O24" s="140">
        <f t="shared" ref="O24" si="20">N24+M24+L24</f>
        <v>0</v>
      </c>
    </row>
    <row r="25" spans="1:15" s="15" customFormat="1" ht="25.5">
      <c r="A25" s="151">
        <v>12</v>
      </c>
      <c r="B25" s="167" t="s">
        <v>71</v>
      </c>
      <c r="C25" s="168" t="s">
        <v>24</v>
      </c>
      <c r="D25" s="168">
        <v>1</v>
      </c>
      <c r="E25" s="140">
        <v>0</v>
      </c>
      <c r="F25" s="140">
        <v>0</v>
      </c>
      <c r="G25" s="140">
        <f t="shared" ref="G25" si="21">ROUND(F25*E25,2)</f>
        <v>0</v>
      </c>
      <c r="H25" s="140">
        <v>0</v>
      </c>
      <c r="I25" s="140">
        <v>0</v>
      </c>
      <c r="J25" s="140">
        <f t="shared" ref="J25" si="22">I25+H25+G25</f>
        <v>0</v>
      </c>
      <c r="K25" s="140">
        <f t="shared" ref="K25" si="23">ROUND(E25*D25,2)</f>
        <v>0</v>
      </c>
      <c r="L25" s="140">
        <f t="shared" ref="L25" si="24">ROUND(G25*D25,2)</f>
        <v>0</v>
      </c>
      <c r="M25" s="140">
        <f t="shared" ref="M25" si="25">ROUND(H25*D25,2)</f>
        <v>0</v>
      </c>
      <c r="N25" s="140">
        <f t="shared" ref="N25" si="26">ROUND(I25*D25,2)</f>
        <v>0</v>
      </c>
      <c r="O25" s="140">
        <f t="shared" ref="O25" si="27">N25+M25+L25</f>
        <v>0</v>
      </c>
    </row>
    <row r="26" spans="1:15" s="15" customFormat="1" ht="25.5">
      <c r="A26" s="151">
        <v>13</v>
      </c>
      <c r="B26" s="167" t="s">
        <v>187</v>
      </c>
      <c r="C26" s="168" t="s">
        <v>24</v>
      </c>
      <c r="D26" s="168">
        <v>19</v>
      </c>
      <c r="E26" s="140">
        <v>0</v>
      </c>
      <c r="F26" s="140">
        <v>0</v>
      </c>
      <c r="G26" s="140">
        <f t="shared" ref="G26" si="28">ROUND(F26*E26,2)</f>
        <v>0</v>
      </c>
      <c r="H26" s="140">
        <v>0</v>
      </c>
      <c r="I26" s="140">
        <v>0</v>
      </c>
      <c r="J26" s="140">
        <f t="shared" ref="J26" si="29">I26+H26+G26</f>
        <v>0</v>
      </c>
      <c r="K26" s="140">
        <f t="shared" ref="K26" si="30">ROUND(E26*D26,2)</f>
        <v>0</v>
      </c>
      <c r="L26" s="140">
        <f t="shared" ref="L26" si="31">ROUND(G26*D26,2)</f>
        <v>0</v>
      </c>
      <c r="M26" s="140">
        <f t="shared" ref="M26" si="32">ROUND(H26*D26,2)</f>
        <v>0</v>
      </c>
      <c r="N26" s="140">
        <f t="shared" ref="N26" si="33">ROUND(I26*D26,2)</f>
        <v>0</v>
      </c>
      <c r="O26" s="140">
        <f t="shared" ref="O26" si="34">N26+M26+L26</f>
        <v>0</v>
      </c>
    </row>
    <row r="27" spans="1:15" s="15" customFormat="1" ht="25.5">
      <c r="A27" s="151">
        <v>14</v>
      </c>
      <c r="B27" s="167" t="s">
        <v>188</v>
      </c>
      <c r="C27" s="168" t="s">
        <v>24</v>
      </c>
      <c r="D27" s="168">
        <v>44</v>
      </c>
      <c r="E27" s="140">
        <v>0</v>
      </c>
      <c r="F27" s="140">
        <v>0</v>
      </c>
      <c r="G27" s="140">
        <f t="shared" ref="G27" si="35">ROUND(F27*E27,2)</f>
        <v>0</v>
      </c>
      <c r="H27" s="140">
        <v>0</v>
      </c>
      <c r="I27" s="140">
        <v>0</v>
      </c>
      <c r="J27" s="140">
        <f t="shared" ref="J27" si="36">I27+H27+G27</f>
        <v>0</v>
      </c>
      <c r="K27" s="140">
        <f t="shared" ref="K27" si="37">ROUND(E27*D27,2)</f>
        <v>0</v>
      </c>
      <c r="L27" s="140">
        <f t="shared" ref="L27" si="38">ROUND(G27*D27,2)</f>
        <v>0</v>
      </c>
      <c r="M27" s="140">
        <f t="shared" ref="M27" si="39">ROUND(H27*D27,2)</f>
        <v>0</v>
      </c>
      <c r="N27" s="140">
        <f t="shared" ref="N27" si="40">ROUND(I27*D27,2)</f>
        <v>0</v>
      </c>
      <c r="O27" s="140">
        <f t="shared" ref="O27" si="41">N27+M27+L27</f>
        <v>0</v>
      </c>
    </row>
    <row r="28" spans="1:15" s="15" customFormat="1" ht="25.5">
      <c r="A28" s="151">
        <v>15</v>
      </c>
      <c r="B28" s="167" t="s">
        <v>189</v>
      </c>
      <c r="C28" s="168" t="s">
        <v>24</v>
      </c>
      <c r="D28" s="168">
        <v>4</v>
      </c>
      <c r="E28" s="140">
        <v>0</v>
      </c>
      <c r="F28" s="140">
        <v>0</v>
      </c>
      <c r="G28" s="140">
        <f t="shared" ref="G28" si="42">ROUND(F28*E28,2)</f>
        <v>0</v>
      </c>
      <c r="H28" s="140">
        <v>0</v>
      </c>
      <c r="I28" s="140">
        <v>0</v>
      </c>
      <c r="J28" s="140">
        <f t="shared" ref="J28" si="43">I28+H28+G28</f>
        <v>0</v>
      </c>
      <c r="K28" s="140">
        <f t="shared" ref="K28" si="44">ROUND(E28*D28,2)</f>
        <v>0</v>
      </c>
      <c r="L28" s="140">
        <f t="shared" ref="L28" si="45">ROUND(G28*D28,2)</f>
        <v>0</v>
      </c>
      <c r="M28" s="140">
        <f t="shared" ref="M28" si="46">ROUND(H28*D28,2)</f>
        <v>0</v>
      </c>
      <c r="N28" s="140">
        <f t="shared" ref="N28" si="47">ROUND(I28*D28,2)</f>
        <v>0</v>
      </c>
      <c r="O28" s="140">
        <f t="shared" ref="O28" si="48">N28+M28+L28</f>
        <v>0</v>
      </c>
    </row>
    <row r="29" spans="1:15" s="15" customFormat="1" ht="25.5">
      <c r="A29" s="151">
        <v>16</v>
      </c>
      <c r="B29" s="167" t="s">
        <v>190</v>
      </c>
      <c r="C29" s="168" t="s">
        <v>24</v>
      </c>
      <c r="D29" s="168">
        <v>9</v>
      </c>
      <c r="E29" s="140">
        <v>0</v>
      </c>
      <c r="F29" s="140">
        <v>0</v>
      </c>
      <c r="G29" s="140">
        <f t="shared" si="11"/>
        <v>0</v>
      </c>
      <c r="H29" s="140">
        <v>0</v>
      </c>
      <c r="I29" s="140">
        <v>0</v>
      </c>
      <c r="J29" s="140">
        <f t="shared" si="12"/>
        <v>0</v>
      </c>
      <c r="K29" s="140">
        <f t="shared" si="13"/>
        <v>0</v>
      </c>
      <c r="L29" s="140">
        <f>ROUND(G29*D29,2)</f>
        <v>0</v>
      </c>
      <c r="M29" s="140">
        <f>ROUND(H29*D29,2)</f>
        <v>0</v>
      </c>
      <c r="N29" s="140">
        <f>ROUND(I29*D29,2)</f>
        <v>0</v>
      </c>
      <c r="O29" s="140">
        <f>N29+M29+L29</f>
        <v>0</v>
      </c>
    </row>
    <row r="30" spans="1:15" s="15" customFormat="1" ht="25.5">
      <c r="A30" s="151">
        <v>17</v>
      </c>
      <c r="B30" s="167" t="s">
        <v>191</v>
      </c>
      <c r="C30" s="168" t="s">
        <v>24</v>
      </c>
      <c r="D30" s="168">
        <v>1</v>
      </c>
      <c r="E30" s="140">
        <v>0</v>
      </c>
      <c r="F30" s="140">
        <v>0</v>
      </c>
      <c r="G30" s="140">
        <f t="shared" ref="G30" si="49">ROUND(F30*E30,2)</f>
        <v>0</v>
      </c>
      <c r="H30" s="140">
        <v>0</v>
      </c>
      <c r="I30" s="140">
        <v>0</v>
      </c>
      <c r="J30" s="140">
        <f t="shared" ref="J30" si="50">I30+H30+G30</f>
        <v>0</v>
      </c>
      <c r="K30" s="140">
        <f t="shared" ref="K30" si="51">ROUND(E30*D30,2)</f>
        <v>0</v>
      </c>
      <c r="L30" s="140">
        <f>ROUND(G30*D30,2)</f>
        <v>0</v>
      </c>
      <c r="M30" s="140">
        <f>ROUND(H30*D30,2)</f>
        <v>0</v>
      </c>
      <c r="N30" s="140">
        <f>ROUND(I30*D30,2)</f>
        <v>0</v>
      </c>
      <c r="O30" s="140">
        <f>N30+M30+L30</f>
        <v>0</v>
      </c>
    </row>
    <row r="31" spans="1:15" s="15" customFormat="1" ht="24.75" customHeight="1">
      <c r="A31" s="151">
        <v>18</v>
      </c>
      <c r="B31" s="167" t="s">
        <v>192</v>
      </c>
      <c r="C31" s="168" t="s">
        <v>24</v>
      </c>
      <c r="D31" s="168">
        <v>1</v>
      </c>
      <c r="E31" s="140">
        <v>0</v>
      </c>
      <c r="F31" s="140">
        <v>0</v>
      </c>
      <c r="G31" s="140">
        <f t="shared" ref="G31:G32" si="52">ROUND(F31*E31,2)</f>
        <v>0</v>
      </c>
      <c r="H31" s="140">
        <v>0</v>
      </c>
      <c r="I31" s="140">
        <v>0</v>
      </c>
      <c r="J31" s="140">
        <f t="shared" ref="J31:J32" si="53">I31+H31+G31</f>
        <v>0</v>
      </c>
      <c r="K31" s="140">
        <f t="shared" ref="K31:K32" si="54">ROUND(E31*D31,2)</f>
        <v>0</v>
      </c>
      <c r="L31" s="140">
        <f>ROUND(G31*D31,2)</f>
        <v>0</v>
      </c>
      <c r="M31" s="140">
        <f>ROUND(H31*D31,2)</f>
        <v>0</v>
      </c>
      <c r="N31" s="140">
        <f>ROUND(I31*D31,2)</f>
        <v>0</v>
      </c>
      <c r="O31" s="140">
        <f>N31+M31+L31</f>
        <v>0</v>
      </c>
    </row>
    <row r="32" spans="1:15" s="15" customFormat="1" ht="25.5">
      <c r="A32" s="151">
        <v>19</v>
      </c>
      <c r="B32" s="169" t="s">
        <v>68</v>
      </c>
      <c r="C32" s="168" t="s">
        <v>24</v>
      </c>
      <c r="D32" s="168">
        <v>2</v>
      </c>
      <c r="E32" s="140">
        <v>0</v>
      </c>
      <c r="F32" s="140">
        <v>0</v>
      </c>
      <c r="G32" s="140">
        <f t="shared" si="52"/>
        <v>0</v>
      </c>
      <c r="H32" s="140">
        <v>0</v>
      </c>
      <c r="I32" s="140">
        <v>0</v>
      </c>
      <c r="J32" s="140">
        <f t="shared" si="53"/>
        <v>0</v>
      </c>
      <c r="K32" s="140">
        <f t="shared" si="54"/>
        <v>0</v>
      </c>
      <c r="L32" s="140">
        <f t="shared" ref="L32" si="55">ROUND(G32*D32,2)</f>
        <v>0</v>
      </c>
      <c r="M32" s="140">
        <f t="shared" ref="M32" si="56">ROUND(H32*D32,2)</f>
        <v>0</v>
      </c>
      <c r="N32" s="140">
        <f t="shared" ref="N32" si="57">ROUND(I32*D32,2)</f>
        <v>0</v>
      </c>
      <c r="O32" s="140">
        <f t="shared" ref="O32" si="58">N32+M32+L32</f>
        <v>0</v>
      </c>
    </row>
    <row r="33" spans="1:15" s="15" customFormat="1" ht="25.5">
      <c r="A33" s="151">
        <v>20</v>
      </c>
      <c r="B33" s="169" t="s">
        <v>193</v>
      </c>
      <c r="C33" s="168" t="s">
        <v>24</v>
      </c>
      <c r="D33" s="168">
        <v>2</v>
      </c>
      <c r="E33" s="140">
        <v>0</v>
      </c>
      <c r="F33" s="140">
        <v>0</v>
      </c>
      <c r="G33" s="140">
        <f t="shared" ref="G33" si="59">ROUND(F33*E33,2)</f>
        <v>0</v>
      </c>
      <c r="H33" s="140">
        <v>0</v>
      </c>
      <c r="I33" s="140">
        <v>0</v>
      </c>
      <c r="J33" s="140">
        <f t="shared" ref="J33" si="60">I33+H33+G33</f>
        <v>0</v>
      </c>
      <c r="K33" s="140">
        <f t="shared" ref="K33" si="61">ROUND(E33*D33,2)</f>
        <v>0</v>
      </c>
      <c r="L33" s="140">
        <f t="shared" ref="L33" si="62">ROUND(G33*D33,2)</f>
        <v>0</v>
      </c>
      <c r="M33" s="140">
        <f t="shared" ref="M33" si="63">ROUND(H33*D33,2)</f>
        <v>0</v>
      </c>
      <c r="N33" s="140">
        <f t="shared" ref="N33" si="64">ROUND(I33*D33,2)</f>
        <v>0</v>
      </c>
      <c r="O33" s="140">
        <f t="shared" ref="O33" si="65">N33+M33+L33</f>
        <v>0</v>
      </c>
    </row>
    <row r="34" spans="1:15" s="15" customFormat="1" ht="25.5">
      <c r="A34" s="151">
        <v>21</v>
      </c>
      <c r="B34" s="169" t="s">
        <v>194</v>
      </c>
      <c r="C34" s="168" t="s">
        <v>24</v>
      </c>
      <c r="D34" s="168">
        <v>8</v>
      </c>
      <c r="E34" s="140">
        <v>0</v>
      </c>
      <c r="F34" s="140">
        <v>0</v>
      </c>
      <c r="G34" s="140">
        <f t="shared" ref="G34" si="66">ROUND(F34*E34,2)</f>
        <v>0</v>
      </c>
      <c r="H34" s="140">
        <v>0</v>
      </c>
      <c r="I34" s="140">
        <v>0</v>
      </c>
      <c r="J34" s="140">
        <f t="shared" ref="J34" si="67">I34+H34+G34</f>
        <v>0</v>
      </c>
      <c r="K34" s="140">
        <f t="shared" ref="K34" si="68">ROUND(E34*D34,2)</f>
        <v>0</v>
      </c>
      <c r="L34" s="140">
        <f t="shared" ref="L34" si="69">ROUND(G34*D34,2)</f>
        <v>0</v>
      </c>
      <c r="M34" s="140">
        <f t="shared" ref="M34" si="70">ROUND(H34*D34,2)</f>
        <v>0</v>
      </c>
      <c r="N34" s="140">
        <f t="shared" ref="N34" si="71">ROUND(I34*D34,2)</f>
        <v>0</v>
      </c>
      <c r="O34" s="140">
        <f t="shared" ref="O34" si="72">N34+M34+L34</f>
        <v>0</v>
      </c>
    </row>
    <row r="35" spans="1:15" s="15" customFormat="1" ht="25.5">
      <c r="A35" s="151">
        <v>22</v>
      </c>
      <c r="B35" s="169" t="s">
        <v>195</v>
      </c>
      <c r="C35" s="168" t="s">
        <v>24</v>
      </c>
      <c r="D35" s="168">
        <v>1</v>
      </c>
      <c r="E35" s="140">
        <v>0</v>
      </c>
      <c r="F35" s="140">
        <v>0</v>
      </c>
      <c r="G35" s="140">
        <f t="shared" ref="G35" si="73">ROUND(F35*E35,2)</f>
        <v>0</v>
      </c>
      <c r="H35" s="140">
        <v>0</v>
      </c>
      <c r="I35" s="140">
        <v>0</v>
      </c>
      <c r="J35" s="140">
        <f t="shared" ref="J35" si="74">I35+H35+G35</f>
        <v>0</v>
      </c>
      <c r="K35" s="140">
        <f t="shared" ref="K35" si="75">ROUND(E35*D35,2)</f>
        <v>0</v>
      </c>
      <c r="L35" s="140">
        <f t="shared" ref="L35" si="76">ROUND(G35*D35,2)</f>
        <v>0</v>
      </c>
      <c r="M35" s="140">
        <f t="shared" ref="M35" si="77">ROUND(H35*D35,2)</f>
        <v>0</v>
      </c>
      <c r="N35" s="140">
        <f t="shared" ref="N35" si="78">ROUND(I35*D35,2)</f>
        <v>0</v>
      </c>
      <c r="O35" s="140">
        <f t="shared" ref="O35" si="79">N35+M35+L35</f>
        <v>0</v>
      </c>
    </row>
    <row r="36" spans="1:15" s="15" customFormat="1" ht="25.5">
      <c r="A36" s="151">
        <v>23</v>
      </c>
      <c r="B36" s="169" t="s">
        <v>196</v>
      </c>
      <c r="C36" s="168" t="s">
        <v>24</v>
      </c>
      <c r="D36" s="168">
        <v>4</v>
      </c>
      <c r="E36" s="140">
        <v>0</v>
      </c>
      <c r="F36" s="140">
        <v>0</v>
      </c>
      <c r="G36" s="140">
        <f t="shared" ref="G36" si="80">ROUND(F36*E36,2)</f>
        <v>0</v>
      </c>
      <c r="H36" s="140">
        <v>0</v>
      </c>
      <c r="I36" s="140">
        <v>0</v>
      </c>
      <c r="J36" s="140">
        <f t="shared" ref="J36" si="81">I36+H36+G36</f>
        <v>0</v>
      </c>
      <c r="K36" s="140">
        <f t="shared" ref="K36" si="82">ROUND(E36*D36,2)</f>
        <v>0</v>
      </c>
      <c r="L36" s="140">
        <f t="shared" ref="L36" si="83">ROUND(G36*D36,2)</f>
        <v>0</v>
      </c>
      <c r="M36" s="140">
        <f t="shared" ref="M36" si="84">ROUND(H36*D36,2)</f>
        <v>0</v>
      </c>
      <c r="N36" s="140">
        <f t="shared" ref="N36" si="85">ROUND(I36*D36,2)</f>
        <v>0</v>
      </c>
      <c r="O36" s="140">
        <f t="shared" ref="O36" si="86">N36+M36+L36</f>
        <v>0</v>
      </c>
    </row>
    <row r="37" spans="1:15" s="15" customFormat="1" ht="25.5">
      <c r="A37" s="151">
        <v>24</v>
      </c>
      <c r="B37" s="169" t="s">
        <v>197</v>
      </c>
      <c r="C37" s="168" t="s">
        <v>24</v>
      </c>
      <c r="D37" s="168">
        <v>8</v>
      </c>
      <c r="E37" s="140">
        <v>0</v>
      </c>
      <c r="F37" s="140">
        <v>0</v>
      </c>
      <c r="G37" s="140">
        <f t="shared" ref="G37" si="87">ROUND(F37*E37,2)</f>
        <v>0</v>
      </c>
      <c r="H37" s="140">
        <v>0</v>
      </c>
      <c r="I37" s="140">
        <v>0</v>
      </c>
      <c r="J37" s="140">
        <f t="shared" ref="J37" si="88">I37+H37+G37</f>
        <v>0</v>
      </c>
      <c r="K37" s="140">
        <f t="shared" ref="K37" si="89">ROUND(E37*D37,2)</f>
        <v>0</v>
      </c>
      <c r="L37" s="140">
        <f t="shared" ref="L37" si="90">ROUND(G37*D37,2)</f>
        <v>0</v>
      </c>
      <c r="M37" s="140">
        <f t="shared" ref="M37" si="91">ROUND(H37*D37,2)</f>
        <v>0</v>
      </c>
      <c r="N37" s="140">
        <f t="shared" ref="N37" si="92">ROUND(I37*D37,2)</f>
        <v>0</v>
      </c>
      <c r="O37" s="140">
        <f t="shared" ref="O37" si="93">N37+M37+L37</f>
        <v>0</v>
      </c>
    </row>
    <row r="38" spans="1:15" s="15" customFormat="1" ht="25.5">
      <c r="A38" s="151">
        <v>25</v>
      </c>
      <c r="B38" s="169" t="s">
        <v>198</v>
      </c>
      <c r="C38" s="168" t="s">
        <v>24</v>
      </c>
      <c r="D38" s="168">
        <v>1</v>
      </c>
      <c r="E38" s="140">
        <v>0</v>
      </c>
      <c r="F38" s="140">
        <v>0</v>
      </c>
      <c r="G38" s="140">
        <f t="shared" ref="G38" si="94">ROUND(F38*E38,2)</f>
        <v>0</v>
      </c>
      <c r="H38" s="140">
        <v>0</v>
      </c>
      <c r="I38" s="140">
        <v>0</v>
      </c>
      <c r="J38" s="140">
        <f t="shared" ref="J38" si="95">I38+H38+G38</f>
        <v>0</v>
      </c>
      <c r="K38" s="140">
        <f t="shared" ref="K38" si="96">ROUND(E38*D38,2)</f>
        <v>0</v>
      </c>
      <c r="L38" s="140">
        <f t="shared" ref="L38" si="97">ROUND(G38*D38,2)</f>
        <v>0</v>
      </c>
      <c r="M38" s="140">
        <f t="shared" ref="M38" si="98">ROUND(H38*D38,2)</f>
        <v>0</v>
      </c>
      <c r="N38" s="140">
        <f t="shared" ref="N38" si="99">ROUND(I38*D38,2)</f>
        <v>0</v>
      </c>
      <c r="O38" s="140">
        <f t="shared" ref="O38" si="100">N38+M38+L38</f>
        <v>0</v>
      </c>
    </row>
    <row r="39" spans="1:15" s="15" customFormat="1" ht="25.5">
      <c r="A39" s="151">
        <v>26</v>
      </c>
      <c r="B39" s="169" t="s">
        <v>199</v>
      </c>
      <c r="C39" s="168" t="s">
        <v>24</v>
      </c>
      <c r="D39" s="168">
        <v>2</v>
      </c>
      <c r="E39" s="140">
        <v>0</v>
      </c>
      <c r="F39" s="140">
        <v>0</v>
      </c>
      <c r="G39" s="140">
        <f t="shared" ref="G39:G40" si="101">ROUND(F39*E39,2)</f>
        <v>0</v>
      </c>
      <c r="H39" s="140">
        <v>0</v>
      </c>
      <c r="I39" s="140">
        <v>0</v>
      </c>
      <c r="J39" s="140">
        <f t="shared" ref="J39:J40" si="102">I39+H39+G39</f>
        <v>0</v>
      </c>
      <c r="K39" s="140">
        <f t="shared" ref="K39:K40" si="103">ROUND(E39*D39,2)</f>
        <v>0</v>
      </c>
      <c r="L39" s="140">
        <f t="shared" ref="L39:L40" si="104">ROUND(G39*D39,2)</f>
        <v>0</v>
      </c>
      <c r="M39" s="140">
        <f t="shared" ref="M39:M40" si="105">ROUND(H39*D39,2)</f>
        <v>0</v>
      </c>
      <c r="N39" s="140">
        <f t="shared" ref="N39:N40" si="106">ROUND(I39*D39,2)</f>
        <v>0</v>
      </c>
      <c r="O39" s="140">
        <f t="shared" ref="O39:O40" si="107">N39+M39+L39</f>
        <v>0</v>
      </c>
    </row>
    <row r="40" spans="1:15" s="15" customFormat="1" ht="25.5">
      <c r="A40" s="151">
        <v>27</v>
      </c>
      <c r="B40" s="167" t="s">
        <v>200</v>
      </c>
      <c r="C40" s="168" t="s">
        <v>24</v>
      </c>
      <c r="D40" s="168">
        <v>8</v>
      </c>
      <c r="E40" s="140">
        <v>0</v>
      </c>
      <c r="F40" s="140">
        <v>0</v>
      </c>
      <c r="G40" s="140">
        <f t="shared" si="101"/>
        <v>0</v>
      </c>
      <c r="H40" s="140">
        <v>0</v>
      </c>
      <c r="I40" s="140">
        <v>0</v>
      </c>
      <c r="J40" s="140">
        <f t="shared" si="102"/>
        <v>0</v>
      </c>
      <c r="K40" s="140">
        <f t="shared" si="103"/>
        <v>0</v>
      </c>
      <c r="L40" s="140">
        <f t="shared" si="104"/>
        <v>0</v>
      </c>
      <c r="M40" s="140">
        <f t="shared" si="105"/>
        <v>0</v>
      </c>
      <c r="N40" s="140">
        <f t="shared" si="106"/>
        <v>0</v>
      </c>
      <c r="O40" s="140">
        <f t="shared" si="107"/>
        <v>0</v>
      </c>
    </row>
    <row r="41" spans="1:15" s="15" customFormat="1" ht="25.5">
      <c r="A41" s="151">
        <v>28</v>
      </c>
      <c r="B41" s="167" t="s">
        <v>69</v>
      </c>
      <c r="C41" s="168" t="s">
        <v>24</v>
      </c>
      <c r="D41" s="168">
        <v>2</v>
      </c>
      <c r="E41" s="140">
        <v>0</v>
      </c>
      <c r="F41" s="140">
        <v>0</v>
      </c>
      <c r="G41" s="140">
        <f t="shared" ref="G41" si="108">ROUND(F41*E41,2)</f>
        <v>0</v>
      </c>
      <c r="H41" s="140">
        <v>0</v>
      </c>
      <c r="I41" s="140">
        <v>0</v>
      </c>
      <c r="J41" s="140">
        <f t="shared" ref="J41" si="109">I41+H41+G41</f>
        <v>0</v>
      </c>
      <c r="K41" s="140">
        <f t="shared" ref="K41" si="110">ROUND(E41*D41,2)</f>
        <v>0</v>
      </c>
      <c r="L41" s="140">
        <f t="shared" ref="L41" si="111">ROUND(G41*D41,2)</f>
        <v>0</v>
      </c>
      <c r="M41" s="140">
        <f t="shared" ref="M41" si="112">ROUND(H41*D41,2)</f>
        <v>0</v>
      </c>
      <c r="N41" s="140">
        <f t="shared" ref="N41" si="113">ROUND(I41*D41,2)</f>
        <v>0</v>
      </c>
      <c r="O41" s="140">
        <f t="shared" ref="O41" si="114">N41+M41+L41</f>
        <v>0</v>
      </c>
    </row>
    <row r="42" spans="1:15" s="15" customFormat="1" ht="25.5">
      <c r="A42" s="151">
        <v>29</v>
      </c>
      <c r="B42" s="167" t="s">
        <v>201</v>
      </c>
      <c r="C42" s="168" t="s">
        <v>24</v>
      </c>
      <c r="D42" s="168">
        <v>2</v>
      </c>
      <c r="E42" s="140">
        <v>0</v>
      </c>
      <c r="F42" s="140">
        <v>0</v>
      </c>
      <c r="G42" s="140">
        <f t="shared" ref="G42" si="115">ROUND(F42*E42,2)</f>
        <v>0</v>
      </c>
      <c r="H42" s="140">
        <v>0</v>
      </c>
      <c r="I42" s="140">
        <v>0</v>
      </c>
      <c r="J42" s="140">
        <f t="shared" ref="J42" si="116">I42+H42+G42</f>
        <v>0</v>
      </c>
      <c r="K42" s="140">
        <f t="shared" ref="K42" si="117">ROUND(E42*D42,2)</f>
        <v>0</v>
      </c>
      <c r="L42" s="140">
        <f t="shared" ref="L42" si="118">ROUND(G42*D42,2)</f>
        <v>0</v>
      </c>
      <c r="M42" s="140">
        <f t="shared" ref="M42" si="119">ROUND(H42*D42,2)</f>
        <v>0</v>
      </c>
      <c r="N42" s="140">
        <f t="shared" ref="N42" si="120">ROUND(I42*D42,2)</f>
        <v>0</v>
      </c>
      <c r="O42" s="140">
        <f t="shared" ref="O42" si="121">N42+M42+L42</f>
        <v>0</v>
      </c>
    </row>
    <row r="43" spans="1:15" s="15" customFormat="1" ht="25.5">
      <c r="A43" s="151">
        <v>30</v>
      </c>
      <c r="B43" s="167" t="s">
        <v>202</v>
      </c>
      <c r="C43" s="168" t="s">
        <v>24</v>
      </c>
      <c r="D43" s="168">
        <v>1</v>
      </c>
      <c r="E43" s="140">
        <v>0</v>
      </c>
      <c r="F43" s="140">
        <v>0</v>
      </c>
      <c r="G43" s="140">
        <f t="shared" ref="G43" si="122">ROUND(F43*E43,2)</f>
        <v>0</v>
      </c>
      <c r="H43" s="140">
        <v>0</v>
      </c>
      <c r="I43" s="140">
        <v>0</v>
      </c>
      <c r="J43" s="140">
        <f t="shared" ref="J43" si="123">I43+H43+G43</f>
        <v>0</v>
      </c>
      <c r="K43" s="140">
        <f t="shared" ref="K43" si="124">ROUND(E43*D43,2)</f>
        <v>0</v>
      </c>
      <c r="L43" s="140">
        <f t="shared" ref="L43" si="125">ROUND(G43*D43,2)</f>
        <v>0</v>
      </c>
      <c r="M43" s="140">
        <f t="shared" ref="M43" si="126">ROUND(H43*D43,2)</f>
        <v>0</v>
      </c>
      <c r="N43" s="140">
        <f t="shared" ref="N43" si="127">ROUND(I43*D43,2)</f>
        <v>0</v>
      </c>
      <c r="O43" s="140">
        <f t="shared" ref="O43" si="128">N43+M43+L43</f>
        <v>0</v>
      </c>
    </row>
    <row r="44" spans="1:15" s="15" customFormat="1" ht="25.5">
      <c r="A44" s="151">
        <v>31</v>
      </c>
      <c r="B44" s="167" t="s">
        <v>203</v>
      </c>
      <c r="C44" s="168" t="s">
        <v>24</v>
      </c>
      <c r="D44" s="168">
        <v>1</v>
      </c>
      <c r="E44" s="140">
        <v>0</v>
      </c>
      <c r="F44" s="140">
        <v>0</v>
      </c>
      <c r="G44" s="140">
        <f t="shared" ref="G44" si="129">ROUND(F44*E44,2)</f>
        <v>0</v>
      </c>
      <c r="H44" s="140">
        <v>0</v>
      </c>
      <c r="I44" s="140">
        <v>0</v>
      </c>
      <c r="J44" s="140">
        <f t="shared" ref="J44" si="130">I44+H44+G44</f>
        <v>0</v>
      </c>
      <c r="K44" s="140">
        <f t="shared" ref="K44" si="131">ROUND(E44*D44,2)</f>
        <v>0</v>
      </c>
      <c r="L44" s="140">
        <f t="shared" ref="L44" si="132">ROUND(G44*D44,2)</f>
        <v>0</v>
      </c>
      <c r="M44" s="140">
        <f t="shared" ref="M44" si="133">ROUND(H44*D44,2)</f>
        <v>0</v>
      </c>
      <c r="N44" s="140">
        <f t="shared" ref="N44" si="134">ROUND(I44*D44,2)</f>
        <v>0</v>
      </c>
      <c r="O44" s="140">
        <f t="shared" ref="O44" si="135">N44+M44+L44</f>
        <v>0</v>
      </c>
    </row>
    <row r="45" spans="1:15" s="15" customFormat="1" ht="25.5">
      <c r="A45" s="151">
        <v>32</v>
      </c>
      <c r="B45" s="167" t="s">
        <v>204</v>
      </c>
      <c r="C45" s="168" t="s">
        <v>24</v>
      </c>
      <c r="D45" s="168">
        <v>1</v>
      </c>
      <c r="E45" s="140">
        <v>0</v>
      </c>
      <c r="F45" s="140">
        <v>0</v>
      </c>
      <c r="G45" s="140">
        <f t="shared" ref="G45" si="136">ROUND(F45*E45,2)</f>
        <v>0</v>
      </c>
      <c r="H45" s="140">
        <v>0</v>
      </c>
      <c r="I45" s="140">
        <v>0</v>
      </c>
      <c r="J45" s="140">
        <f t="shared" ref="J45" si="137">I45+H45+G45</f>
        <v>0</v>
      </c>
      <c r="K45" s="140">
        <f t="shared" ref="K45" si="138">ROUND(E45*D45,2)</f>
        <v>0</v>
      </c>
      <c r="L45" s="140">
        <f t="shared" ref="L45" si="139">ROUND(G45*D45,2)</f>
        <v>0</v>
      </c>
      <c r="M45" s="140">
        <f t="shared" ref="M45" si="140">ROUND(H45*D45,2)</f>
        <v>0</v>
      </c>
      <c r="N45" s="140">
        <f t="shared" ref="N45" si="141">ROUND(I45*D45,2)</f>
        <v>0</v>
      </c>
      <c r="O45" s="140">
        <f t="shared" ref="O45" si="142">N45+M45+L45</f>
        <v>0</v>
      </c>
    </row>
    <row r="46" spans="1:15" s="15" customFormat="1" ht="25.5">
      <c r="A46" s="151">
        <v>33</v>
      </c>
      <c r="B46" s="167" t="s">
        <v>205</v>
      </c>
      <c r="C46" s="168" t="s">
        <v>24</v>
      </c>
      <c r="D46" s="168">
        <v>4</v>
      </c>
      <c r="E46" s="140">
        <v>0</v>
      </c>
      <c r="F46" s="140">
        <v>0</v>
      </c>
      <c r="G46" s="140">
        <f t="shared" ref="G46" si="143">ROUND(F46*E46,2)</f>
        <v>0</v>
      </c>
      <c r="H46" s="140">
        <v>0</v>
      </c>
      <c r="I46" s="140">
        <v>0</v>
      </c>
      <c r="J46" s="140">
        <f t="shared" ref="J46" si="144">I46+H46+G46</f>
        <v>0</v>
      </c>
      <c r="K46" s="140">
        <f t="shared" ref="K46" si="145">ROUND(E46*D46,2)</f>
        <v>0</v>
      </c>
      <c r="L46" s="140">
        <f t="shared" ref="L46" si="146">ROUND(G46*D46,2)</f>
        <v>0</v>
      </c>
      <c r="M46" s="140">
        <f t="shared" ref="M46" si="147">ROUND(H46*D46,2)</f>
        <v>0</v>
      </c>
      <c r="N46" s="140">
        <f t="shared" ref="N46" si="148">ROUND(I46*D46,2)</f>
        <v>0</v>
      </c>
      <c r="O46" s="140">
        <f t="shared" ref="O46" si="149">N46+M46+L46</f>
        <v>0</v>
      </c>
    </row>
    <row r="47" spans="1:15" s="15" customFormat="1" ht="25.5">
      <c r="A47" s="151">
        <v>34</v>
      </c>
      <c r="B47" s="167" t="s">
        <v>206</v>
      </c>
      <c r="C47" s="168" t="s">
        <v>24</v>
      </c>
      <c r="D47" s="168">
        <v>4</v>
      </c>
      <c r="E47" s="140">
        <v>0</v>
      </c>
      <c r="F47" s="140">
        <v>0</v>
      </c>
      <c r="G47" s="140">
        <f t="shared" ref="G47" si="150">ROUND(F47*E47,2)</f>
        <v>0</v>
      </c>
      <c r="H47" s="140">
        <v>0</v>
      </c>
      <c r="I47" s="140">
        <v>0</v>
      </c>
      <c r="J47" s="140">
        <f t="shared" ref="J47" si="151">I47+H47+G47</f>
        <v>0</v>
      </c>
      <c r="K47" s="140">
        <f t="shared" ref="K47" si="152">ROUND(E47*D47,2)</f>
        <v>0</v>
      </c>
      <c r="L47" s="140">
        <f t="shared" ref="L47" si="153">ROUND(G47*D47,2)</f>
        <v>0</v>
      </c>
      <c r="M47" s="140">
        <f t="shared" ref="M47" si="154">ROUND(H47*D47,2)</f>
        <v>0</v>
      </c>
      <c r="N47" s="140">
        <f t="shared" ref="N47" si="155">ROUND(I47*D47,2)</f>
        <v>0</v>
      </c>
      <c r="O47" s="140">
        <f t="shared" ref="O47" si="156">N47+M47+L47</f>
        <v>0</v>
      </c>
    </row>
    <row r="48" spans="1:15" s="15" customFormat="1" ht="13.5">
      <c r="A48" s="151"/>
      <c r="B48" s="94" t="s">
        <v>207</v>
      </c>
      <c r="C48" s="168"/>
      <c r="D48" s="168"/>
      <c r="E48" s="140">
        <v>0</v>
      </c>
      <c r="F48" s="140">
        <v>0</v>
      </c>
      <c r="G48" s="140"/>
      <c r="H48" s="140">
        <v>0</v>
      </c>
      <c r="I48" s="140">
        <v>0</v>
      </c>
      <c r="J48" s="140"/>
      <c r="K48" s="140"/>
      <c r="L48" s="140"/>
      <c r="M48" s="140"/>
      <c r="N48" s="140"/>
      <c r="O48" s="140"/>
    </row>
    <row r="49" spans="1:15" s="15" customFormat="1" ht="12.75">
      <c r="A49" s="155">
        <v>35</v>
      </c>
      <c r="B49" s="167" t="s">
        <v>208</v>
      </c>
      <c r="C49" s="168" t="s">
        <v>24</v>
      </c>
      <c r="D49" s="168">
        <v>4</v>
      </c>
      <c r="E49" s="140">
        <v>0</v>
      </c>
      <c r="F49" s="140">
        <v>0</v>
      </c>
      <c r="G49" s="140">
        <f t="shared" ref="G49" si="157">ROUND(F49*E49,2)</f>
        <v>0</v>
      </c>
      <c r="H49" s="140">
        <v>0</v>
      </c>
      <c r="I49" s="140">
        <v>0</v>
      </c>
      <c r="J49" s="140">
        <f t="shared" ref="J49" si="158">I49+H49+G49</f>
        <v>0</v>
      </c>
      <c r="K49" s="140">
        <f t="shared" ref="K49" si="159">ROUND(E49*D49,2)</f>
        <v>0</v>
      </c>
      <c r="L49" s="140">
        <f t="shared" ref="L49" si="160">ROUND(G49*D49,2)</f>
        <v>0</v>
      </c>
      <c r="M49" s="140">
        <f t="shared" ref="M49" si="161">ROUND(H49*D49,2)</f>
        <v>0</v>
      </c>
      <c r="N49" s="140">
        <f t="shared" ref="N49" si="162">ROUND(I49*D49,2)</f>
        <v>0</v>
      </c>
      <c r="O49" s="140">
        <f t="shared" ref="O49" si="163">N49+M49+L49</f>
        <v>0</v>
      </c>
    </row>
    <row r="50" spans="1:15" s="15" customFormat="1" ht="12.75">
      <c r="A50" s="155">
        <v>36</v>
      </c>
      <c r="B50" s="167" t="s">
        <v>209</v>
      </c>
      <c r="C50" s="168" t="s">
        <v>24</v>
      </c>
      <c r="D50" s="168">
        <v>2</v>
      </c>
      <c r="E50" s="140">
        <v>0</v>
      </c>
      <c r="F50" s="140">
        <v>0</v>
      </c>
      <c r="G50" s="140">
        <f t="shared" ref="G50:G51" si="164">ROUND(F50*E50,2)</f>
        <v>0</v>
      </c>
      <c r="H50" s="140">
        <v>0</v>
      </c>
      <c r="I50" s="140">
        <v>0</v>
      </c>
      <c r="J50" s="140">
        <f t="shared" ref="J50:J51" si="165">I50+H50+G50</f>
        <v>0</v>
      </c>
      <c r="K50" s="140">
        <f t="shared" ref="K50:K51" si="166">ROUND(E50*D50,2)</f>
        <v>0</v>
      </c>
      <c r="L50" s="140">
        <f t="shared" ref="L50:L51" si="167">ROUND(G50*D50,2)</f>
        <v>0</v>
      </c>
      <c r="M50" s="140">
        <f t="shared" ref="M50:M51" si="168">ROUND(H50*D50,2)</f>
        <v>0</v>
      </c>
      <c r="N50" s="140">
        <f t="shared" ref="N50:N51" si="169">ROUND(I50*D50,2)</f>
        <v>0</v>
      </c>
      <c r="O50" s="140">
        <f t="shared" ref="O50:O51" si="170">N50+M50+L50</f>
        <v>0</v>
      </c>
    </row>
    <row r="51" spans="1:15" s="15" customFormat="1" ht="12.75">
      <c r="A51" s="155">
        <v>37</v>
      </c>
      <c r="B51" s="167" t="s">
        <v>210</v>
      </c>
      <c r="C51" s="168" t="s">
        <v>24</v>
      </c>
      <c r="D51" s="168">
        <v>2</v>
      </c>
      <c r="E51" s="140">
        <v>0</v>
      </c>
      <c r="F51" s="140">
        <v>0</v>
      </c>
      <c r="G51" s="140">
        <f t="shared" si="164"/>
        <v>0</v>
      </c>
      <c r="H51" s="140">
        <v>0</v>
      </c>
      <c r="I51" s="140">
        <v>0</v>
      </c>
      <c r="J51" s="140">
        <f t="shared" si="165"/>
        <v>0</v>
      </c>
      <c r="K51" s="140">
        <f t="shared" si="166"/>
        <v>0</v>
      </c>
      <c r="L51" s="140">
        <f t="shared" si="167"/>
        <v>0</v>
      </c>
      <c r="M51" s="140">
        <f t="shared" si="168"/>
        <v>0</v>
      </c>
      <c r="N51" s="140">
        <f t="shared" si="169"/>
        <v>0</v>
      </c>
      <c r="O51" s="140">
        <f t="shared" si="170"/>
        <v>0</v>
      </c>
    </row>
    <row r="52" spans="1:15" s="15" customFormat="1" ht="13.5">
      <c r="A52" s="155"/>
      <c r="B52" s="94" t="s">
        <v>72</v>
      </c>
      <c r="C52" s="105"/>
      <c r="D52" s="105"/>
      <c r="E52" s="140">
        <v>0</v>
      </c>
      <c r="F52" s="140">
        <v>0</v>
      </c>
      <c r="G52" s="140"/>
      <c r="H52" s="140">
        <v>0</v>
      </c>
      <c r="I52" s="140">
        <v>0</v>
      </c>
      <c r="J52" s="140"/>
      <c r="K52" s="140"/>
      <c r="L52" s="140"/>
      <c r="M52" s="140"/>
      <c r="N52" s="140"/>
      <c r="O52" s="140"/>
    </row>
    <row r="53" spans="1:15" s="15" customFormat="1" ht="38.25" customHeight="1">
      <c r="A53" s="151">
        <v>38</v>
      </c>
      <c r="B53" s="167" t="s">
        <v>211</v>
      </c>
      <c r="C53" s="168" t="s">
        <v>24</v>
      </c>
      <c r="D53" s="168">
        <v>7</v>
      </c>
      <c r="E53" s="140">
        <v>0</v>
      </c>
      <c r="F53" s="140">
        <v>0</v>
      </c>
      <c r="G53" s="140">
        <f t="shared" ref="G53:G69" si="171">ROUND(F53*E53,2)</f>
        <v>0</v>
      </c>
      <c r="H53" s="140">
        <v>0</v>
      </c>
      <c r="I53" s="140">
        <v>0</v>
      </c>
      <c r="J53" s="140">
        <f t="shared" ref="J53:J69" si="172">I53+H53+G53</f>
        <v>0</v>
      </c>
      <c r="K53" s="140">
        <f t="shared" ref="K53:K69" si="173">ROUND(E53*D53,2)</f>
        <v>0</v>
      </c>
      <c r="L53" s="140">
        <f t="shared" ref="L53:L69" si="174">ROUND(G53*D53,2)</f>
        <v>0</v>
      </c>
      <c r="M53" s="140">
        <f t="shared" ref="M53:M69" si="175">ROUND(H53*D53,2)</f>
        <v>0</v>
      </c>
      <c r="N53" s="140">
        <f t="shared" ref="N53:N69" si="176">ROUND(I53*D53,2)</f>
        <v>0</v>
      </c>
      <c r="O53" s="140">
        <f t="shared" ref="O53:O69" si="177">N53+M53+L53</f>
        <v>0</v>
      </c>
    </row>
    <row r="54" spans="1:15" s="15" customFormat="1" ht="38.25" customHeight="1">
      <c r="A54" s="151">
        <v>39</v>
      </c>
      <c r="B54" s="167" t="s">
        <v>212</v>
      </c>
      <c r="C54" s="168" t="s">
        <v>24</v>
      </c>
      <c r="D54" s="168">
        <v>2</v>
      </c>
      <c r="E54" s="140">
        <v>0</v>
      </c>
      <c r="F54" s="140">
        <v>0</v>
      </c>
      <c r="G54" s="140">
        <f t="shared" si="171"/>
        <v>0</v>
      </c>
      <c r="H54" s="140">
        <v>0</v>
      </c>
      <c r="I54" s="140">
        <v>0</v>
      </c>
      <c r="J54" s="140">
        <f t="shared" si="172"/>
        <v>0</v>
      </c>
      <c r="K54" s="140">
        <f t="shared" si="173"/>
        <v>0</v>
      </c>
      <c r="L54" s="140">
        <f t="shared" si="174"/>
        <v>0</v>
      </c>
      <c r="M54" s="140">
        <f t="shared" si="175"/>
        <v>0</v>
      </c>
      <c r="N54" s="140">
        <f t="shared" si="176"/>
        <v>0</v>
      </c>
      <c r="O54" s="140">
        <f t="shared" si="177"/>
        <v>0</v>
      </c>
    </row>
    <row r="55" spans="1:15" s="15" customFormat="1" ht="40.5" customHeight="1">
      <c r="A55" s="151">
        <v>40</v>
      </c>
      <c r="B55" s="167" t="s">
        <v>213</v>
      </c>
      <c r="C55" s="168" t="s">
        <v>24</v>
      </c>
      <c r="D55" s="168">
        <v>2</v>
      </c>
      <c r="E55" s="140">
        <v>0</v>
      </c>
      <c r="F55" s="140">
        <v>0</v>
      </c>
      <c r="G55" s="140">
        <f t="shared" si="171"/>
        <v>0</v>
      </c>
      <c r="H55" s="140">
        <v>0</v>
      </c>
      <c r="I55" s="140">
        <v>0</v>
      </c>
      <c r="J55" s="140">
        <f t="shared" si="172"/>
        <v>0</v>
      </c>
      <c r="K55" s="140">
        <f t="shared" si="173"/>
        <v>0</v>
      </c>
      <c r="L55" s="140">
        <f t="shared" si="174"/>
        <v>0</v>
      </c>
      <c r="M55" s="140">
        <f t="shared" si="175"/>
        <v>0</v>
      </c>
      <c r="N55" s="140">
        <f t="shared" si="176"/>
        <v>0</v>
      </c>
      <c r="O55" s="140">
        <f t="shared" si="177"/>
        <v>0</v>
      </c>
    </row>
    <row r="56" spans="1:15" s="15" customFormat="1" ht="25.5">
      <c r="A56" s="151">
        <v>41</v>
      </c>
      <c r="B56" s="167" t="s">
        <v>214</v>
      </c>
      <c r="C56" s="168" t="s">
        <v>24</v>
      </c>
      <c r="D56" s="168">
        <v>5</v>
      </c>
      <c r="E56" s="140">
        <v>0</v>
      </c>
      <c r="F56" s="140">
        <v>0</v>
      </c>
      <c r="G56" s="140">
        <f t="shared" si="171"/>
        <v>0</v>
      </c>
      <c r="H56" s="140">
        <v>0</v>
      </c>
      <c r="I56" s="140">
        <v>0</v>
      </c>
      <c r="J56" s="140">
        <f t="shared" si="172"/>
        <v>0</v>
      </c>
      <c r="K56" s="140">
        <f t="shared" si="173"/>
        <v>0</v>
      </c>
      <c r="L56" s="140">
        <f t="shared" si="174"/>
        <v>0</v>
      </c>
      <c r="M56" s="140">
        <f t="shared" si="175"/>
        <v>0</v>
      </c>
      <c r="N56" s="140">
        <f t="shared" si="176"/>
        <v>0</v>
      </c>
      <c r="O56" s="140">
        <f t="shared" si="177"/>
        <v>0</v>
      </c>
    </row>
    <row r="57" spans="1:15" s="15" customFormat="1" ht="27.75" customHeight="1">
      <c r="A57" s="151">
        <v>42</v>
      </c>
      <c r="B57" s="167" t="s">
        <v>215</v>
      </c>
      <c r="C57" s="168" t="s">
        <v>24</v>
      </c>
      <c r="D57" s="168">
        <v>24</v>
      </c>
      <c r="E57" s="140">
        <v>0</v>
      </c>
      <c r="F57" s="140">
        <v>0</v>
      </c>
      <c r="G57" s="140">
        <f t="shared" si="171"/>
        <v>0</v>
      </c>
      <c r="H57" s="140">
        <v>0</v>
      </c>
      <c r="I57" s="140">
        <v>0</v>
      </c>
      <c r="J57" s="140">
        <f t="shared" si="172"/>
        <v>0</v>
      </c>
      <c r="K57" s="140">
        <f t="shared" si="173"/>
        <v>0</v>
      </c>
      <c r="L57" s="140">
        <f t="shared" si="174"/>
        <v>0</v>
      </c>
      <c r="M57" s="140">
        <f t="shared" si="175"/>
        <v>0</v>
      </c>
      <c r="N57" s="140">
        <f t="shared" si="176"/>
        <v>0</v>
      </c>
      <c r="O57" s="140">
        <f t="shared" si="177"/>
        <v>0</v>
      </c>
    </row>
    <row r="58" spans="1:15" s="15" customFormat="1" ht="27.75" customHeight="1">
      <c r="A58" s="151">
        <v>43</v>
      </c>
      <c r="B58" s="167" t="s">
        <v>216</v>
      </c>
      <c r="C58" s="168" t="s">
        <v>24</v>
      </c>
      <c r="D58" s="168">
        <v>1</v>
      </c>
      <c r="E58" s="140">
        <v>0</v>
      </c>
      <c r="F58" s="140">
        <v>0</v>
      </c>
      <c r="G58" s="140">
        <f t="shared" ref="G58" si="178">ROUND(F58*E58,2)</f>
        <v>0</v>
      </c>
      <c r="H58" s="140">
        <v>0</v>
      </c>
      <c r="I58" s="140">
        <v>0</v>
      </c>
      <c r="J58" s="140">
        <f t="shared" ref="J58" si="179">I58+H58+G58</f>
        <v>0</v>
      </c>
      <c r="K58" s="140">
        <f t="shared" ref="K58" si="180">ROUND(E58*D58,2)</f>
        <v>0</v>
      </c>
      <c r="L58" s="140">
        <f t="shared" ref="L58" si="181">ROUND(G58*D58,2)</f>
        <v>0</v>
      </c>
      <c r="M58" s="140">
        <f t="shared" ref="M58" si="182">ROUND(H58*D58,2)</f>
        <v>0</v>
      </c>
      <c r="N58" s="140">
        <f t="shared" ref="N58" si="183">ROUND(I58*D58,2)</f>
        <v>0</v>
      </c>
      <c r="O58" s="140">
        <f t="shared" ref="O58" si="184">N58+M58+L58</f>
        <v>0</v>
      </c>
    </row>
    <row r="59" spans="1:15" s="15" customFormat="1" ht="27.75" customHeight="1">
      <c r="A59" s="151">
        <v>44</v>
      </c>
      <c r="B59" s="167" t="s">
        <v>217</v>
      </c>
      <c r="C59" s="168" t="s">
        <v>24</v>
      </c>
      <c r="D59" s="168">
        <v>1</v>
      </c>
      <c r="E59" s="140">
        <v>0</v>
      </c>
      <c r="F59" s="140">
        <v>0</v>
      </c>
      <c r="G59" s="140">
        <f t="shared" ref="G59:G61" si="185">ROUND(F59*E59,2)</f>
        <v>0</v>
      </c>
      <c r="H59" s="140">
        <v>0</v>
      </c>
      <c r="I59" s="140">
        <v>0</v>
      </c>
      <c r="J59" s="140">
        <f t="shared" ref="J59:J61" si="186">I59+H59+G59</f>
        <v>0</v>
      </c>
      <c r="K59" s="140">
        <f t="shared" ref="K59:K61" si="187">ROUND(E59*D59,2)</f>
        <v>0</v>
      </c>
      <c r="L59" s="140">
        <f t="shared" ref="L59:L61" si="188">ROUND(G59*D59,2)</f>
        <v>0</v>
      </c>
      <c r="M59" s="140">
        <f t="shared" ref="M59:M61" si="189">ROUND(H59*D59,2)</f>
        <v>0</v>
      </c>
      <c r="N59" s="140">
        <f t="shared" ref="N59:N61" si="190">ROUND(I59*D59,2)</f>
        <v>0</v>
      </c>
      <c r="O59" s="140">
        <f t="shared" ref="O59:O61" si="191">N59+M59+L59</f>
        <v>0</v>
      </c>
    </row>
    <row r="60" spans="1:15" s="15" customFormat="1" ht="27.75" customHeight="1">
      <c r="A60" s="151">
        <v>45</v>
      </c>
      <c r="B60" s="167" t="s">
        <v>218</v>
      </c>
      <c r="C60" s="168" t="s">
        <v>24</v>
      </c>
      <c r="D60" s="168">
        <v>8</v>
      </c>
      <c r="E60" s="140">
        <v>0</v>
      </c>
      <c r="F60" s="140">
        <v>0</v>
      </c>
      <c r="G60" s="140">
        <f t="shared" si="185"/>
        <v>0</v>
      </c>
      <c r="H60" s="140">
        <v>0</v>
      </c>
      <c r="I60" s="140">
        <v>0</v>
      </c>
      <c r="J60" s="140">
        <f t="shared" si="186"/>
        <v>0</v>
      </c>
      <c r="K60" s="140">
        <f t="shared" si="187"/>
        <v>0</v>
      </c>
      <c r="L60" s="140">
        <f t="shared" si="188"/>
        <v>0</v>
      </c>
      <c r="M60" s="140">
        <f t="shared" si="189"/>
        <v>0</v>
      </c>
      <c r="N60" s="140">
        <f t="shared" si="190"/>
        <v>0</v>
      </c>
      <c r="O60" s="140">
        <f t="shared" si="191"/>
        <v>0</v>
      </c>
    </row>
    <row r="61" spans="1:15" s="15" customFormat="1" ht="26.25" customHeight="1">
      <c r="A61" s="151">
        <v>46</v>
      </c>
      <c r="B61" s="170" t="s">
        <v>219</v>
      </c>
      <c r="C61" s="168" t="s">
        <v>47</v>
      </c>
      <c r="D61" s="168">
        <v>2</v>
      </c>
      <c r="E61" s="140">
        <v>0</v>
      </c>
      <c r="F61" s="140">
        <v>0</v>
      </c>
      <c r="G61" s="140">
        <f t="shared" si="185"/>
        <v>0</v>
      </c>
      <c r="H61" s="140">
        <v>0</v>
      </c>
      <c r="I61" s="140">
        <v>0</v>
      </c>
      <c r="J61" s="140">
        <f t="shared" si="186"/>
        <v>0</v>
      </c>
      <c r="K61" s="140">
        <f t="shared" si="187"/>
        <v>0</v>
      </c>
      <c r="L61" s="140">
        <f t="shared" si="188"/>
        <v>0</v>
      </c>
      <c r="M61" s="140">
        <f t="shared" si="189"/>
        <v>0</v>
      </c>
      <c r="N61" s="140">
        <f t="shared" si="190"/>
        <v>0</v>
      </c>
      <c r="O61" s="140">
        <f t="shared" si="191"/>
        <v>0</v>
      </c>
    </row>
    <row r="62" spans="1:15" s="15" customFormat="1" ht="25.5" customHeight="1">
      <c r="A62" s="151">
        <v>47</v>
      </c>
      <c r="B62" s="170" t="s">
        <v>220</v>
      </c>
      <c r="C62" s="168" t="s">
        <v>24</v>
      </c>
      <c r="D62" s="168">
        <v>4</v>
      </c>
      <c r="E62" s="140">
        <v>0</v>
      </c>
      <c r="F62" s="140">
        <v>0</v>
      </c>
      <c r="G62" s="140">
        <f t="shared" ref="G62" si="192">ROUND(F62*E62,2)</f>
        <v>0</v>
      </c>
      <c r="H62" s="140">
        <v>0</v>
      </c>
      <c r="I62" s="140">
        <v>0</v>
      </c>
      <c r="J62" s="140">
        <f t="shared" ref="J62" si="193">I62+H62+G62</f>
        <v>0</v>
      </c>
      <c r="K62" s="140">
        <f t="shared" ref="K62" si="194">ROUND(E62*D62,2)</f>
        <v>0</v>
      </c>
      <c r="L62" s="140">
        <f t="shared" ref="L62" si="195">ROUND(G62*D62,2)</f>
        <v>0</v>
      </c>
      <c r="M62" s="140">
        <f t="shared" ref="M62" si="196">ROUND(H62*D62,2)</f>
        <v>0</v>
      </c>
      <c r="N62" s="140">
        <f t="shared" ref="N62" si="197">ROUND(I62*D62,2)</f>
        <v>0</v>
      </c>
      <c r="O62" s="140">
        <f t="shared" ref="O62" si="198">N62+M62+L62</f>
        <v>0</v>
      </c>
    </row>
    <row r="63" spans="1:15" s="15" customFormat="1" ht="24.75" customHeight="1">
      <c r="A63" s="151">
        <v>48</v>
      </c>
      <c r="B63" s="170" t="s">
        <v>221</v>
      </c>
      <c r="C63" s="168" t="s">
        <v>24</v>
      </c>
      <c r="D63" s="168">
        <v>1</v>
      </c>
      <c r="E63" s="140">
        <v>0</v>
      </c>
      <c r="F63" s="140">
        <v>0</v>
      </c>
      <c r="G63" s="140">
        <f t="shared" ref="G63:G65" si="199">ROUND(F63*E63,2)</f>
        <v>0</v>
      </c>
      <c r="H63" s="140">
        <v>0</v>
      </c>
      <c r="I63" s="140">
        <v>0</v>
      </c>
      <c r="J63" s="140">
        <f t="shared" ref="J63:J65" si="200">I63+H63+G63</f>
        <v>0</v>
      </c>
      <c r="K63" s="140">
        <f t="shared" ref="K63:K65" si="201">ROUND(E63*D63,2)</f>
        <v>0</v>
      </c>
      <c r="L63" s="140">
        <f t="shared" ref="L63:L65" si="202">ROUND(G63*D63,2)</f>
        <v>0</v>
      </c>
      <c r="M63" s="140">
        <f t="shared" ref="M63:M65" si="203">ROUND(H63*D63,2)</f>
        <v>0</v>
      </c>
      <c r="N63" s="140">
        <f t="shared" ref="N63:N65" si="204">ROUND(I63*D63,2)</f>
        <v>0</v>
      </c>
      <c r="O63" s="140">
        <f t="shared" ref="O63:O65" si="205">N63+M63+L63</f>
        <v>0</v>
      </c>
    </row>
    <row r="64" spans="1:15" s="15" customFormat="1" ht="37.5" customHeight="1">
      <c r="A64" s="151">
        <v>49</v>
      </c>
      <c r="B64" s="171" t="s">
        <v>222</v>
      </c>
      <c r="C64" s="168" t="s">
        <v>47</v>
      </c>
      <c r="D64" s="168">
        <v>1</v>
      </c>
      <c r="E64" s="140">
        <v>0</v>
      </c>
      <c r="F64" s="140">
        <v>0</v>
      </c>
      <c r="G64" s="140">
        <f t="shared" si="199"/>
        <v>0</v>
      </c>
      <c r="H64" s="140">
        <v>0</v>
      </c>
      <c r="I64" s="140">
        <v>0</v>
      </c>
      <c r="J64" s="140">
        <f t="shared" si="200"/>
        <v>0</v>
      </c>
      <c r="K64" s="140">
        <f t="shared" si="201"/>
        <v>0</v>
      </c>
      <c r="L64" s="140">
        <f t="shared" si="202"/>
        <v>0</v>
      </c>
      <c r="M64" s="140">
        <f t="shared" si="203"/>
        <v>0</v>
      </c>
      <c r="N64" s="140">
        <f t="shared" si="204"/>
        <v>0</v>
      </c>
      <c r="O64" s="140">
        <f t="shared" si="205"/>
        <v>0</v>
      </c>
    </row>
    <row r="65" spans="1:18" s="15" customFormat="1" ht="13.5" customHeight="1">
      <c r="A65" s="151">
        <v>50</v>
      </c>
      <c r="B65" s="170" t="s">
        <v>223</v>
      </c>
      <c r="C65" s="168" t="s">
        <v>24</v>
      </c>
      <c r="D65" s="168">
        <v>2</v>
      </c>
      <c r="E65" s="140">
        <v>0</v>
      </c>
      <c r="F65" s="140">
        <v>0</v>
      </c>
      <c r="G65" s="140">
        <f t="shared" si="199"/>
        <v>0</v>
      </c>
      <c r="H65" s="140">
        <v>0</v>
      </c>
      <c r="I65" s="140">
        <v>0</v>
      </c>
      <c r="J65" s="140">
        <f t="shared" si="200"/>
        <v>0</v>
      </c>
      <c r="K65" s="140">
        <f t="shared" si="201"/>
        <v>0</v>
      </c>
      <c r="L65" s="140">
        <f t="shared" si="202"/>
        <v>0</v>
      </c>
      <c r="M65" s="140">
        <f t="shared" si="203"/>
        <v>0</v>
      </c>
      <c r="N65" s="140">
        <f t="shared" si="204"/>
        <v>0</v>
      </c>
      <c r="O65" s="140">
        <f t="shared" si="205"/>
        <v>0</v>
      </c>
    </row>
    <row r="66" spans="1:18" s="15" customFormat="1" ht="15" customHeight="1">
      <c r="A66" s="151">
        <v>51</v>
      </c>
      <c r="B66" s="170" t="s">
        <v>224</v>
      </c>
      <c r="C66" s="168" t="s">
        <v>24</v>
      </c>
      <c r="D66" s="168">
        <v>2</v>
      </c>
      <c r="E66" s="140">
        <v>0</v>
      </c>
      <c r="F66" s="140">
        <v>0</v>
      </c>
      <c r="G66" s="140">
        <f t="shared" ref="G66:G67" si="206">ROUND(F66*E66,2)</f>
        <v>0</v>
      </c>
      <c r="H66" s="140">
        <v>0</v>
      </c>
      <c r="I66" s="140">
        <v>0</v>
      </c>
      <c r="J66" s="140">
        <f t="shared" ref="J66:J67" si="207">I66+H66+G66</f>
        <v>0</v>
      </c>
      <c r="K66" s="140">
        <f t="shared" ref="K66:K67" si="208">ROUND(E66*D66,2)</f>
        <v>0</v>
      </c>
      <c r="L66" s="140">
        <f t="shared" ref="L66:L67" si="209">ROUND(G66*D66,2)</f>
        <v>0</v>
      </c>
      <c r="M66" s="140">
        <f t="shared" ref="M66:M67" si="210">ROUND(H66*D66,2)</f>
        <v>0</v>
      </c>
      <c r="N66" s="140">
        <f t="shared" ref="N66:N67" si="211">ROUND(I66*D66,2)</f>
        <v>0</v>
      </c>
      <c r="O66" s="140">
        <f t="shared" ref="O66:O67" si="212">N66+M66+L66</f>
        <v>0</v>
      </c>
    </row>
    <row r="67" spans="1:18" s="15" customFormat="1" ht="48.75" customHeight="1">
      <c r="A67" s="151">
        <v>52</v>
      </c>
      <c r="B67" s="170" t="s">
        <v>225</v>
      </c>
      <c r="C67" s="168" t="s">
        <v>24</v>
      </c>
      <c r="D67" s="168">
        <v>1</v>
      </c>
      <c r="E67" s="140">
        <v>0</v>
      </c>
      <c r="F67" s="140">
        <v>0</v>
      </c>
      <c r="G67" s="140">
        <f t="shared" si="206"/>
        <v>0</v>
      </c>
      <c r="H67" s="140">
        <v>0</v>
      </c>
      <c r="I67" s="140">
        <v>0</v>
      </c>
      <c r="J67" s="140">
        <f t="shared" si="207"/>
        <v>0</v>
      </c>
      <c r="K67" s="140">
        <f t="shared" si="208"/>
        <v>0</v>
      </c>
      <c r="L67" s="140">
        <f t="shared" si="209"/>
        <v>0</v>
      </c>
      <c r="M67" s="140">
        <f t="shared" si="210"/>
        <v>0</v>
      </c>
      <c r="N67" s="140">
        <f t="shared" si="211"/>
        <v>0</v>
      </c>
      <c r="O67" s="140">
        <f t="shared" si="212"/>
        <v>0</v>
      </c>
    </row>
    <row r="68" spans="1:18" s="15" customFormat="1" ht="25.5">
      <c r="A68" s="151">
        <v>53</v>
      </c>
      <c r="B68" s="169" t="s">
        <v>226</v>
      </c>
      <c r="C68" s="168" t="s">
        <v>24</v>
      </c>
      <c r="D68" s="168">
        <v>2</v>
      </c>
      <c r="E68" s="140">
        <v>0</v>
      </c>
      <c r="F68" s="140">
        <v>0</v>
      </c>
      <c r="G68" s="140">
        <f t="shared" si="171"/>
        <v>0</v>
      </c>
      <c r="H68" s="140">
        <v>0</v>
      </c>
      <c r="I68" s="140">
        <v>0</v>
      </c>
      <c r="J68" s="140">
        <f t="shared" si="172"/>
        <v>0</v>
      </c>
      <c r="K68" s="140">
        <f t="shared" si="173"/>
        <v>0</v>
      </c>
      <c r="L68" s="140">
        <f t="shared" si="174"/>
        <v>0</v>
      </c>
      <c r="M68" s="140">
        <f t="shared" si="175"/>
        <v>0</v>
      </c>
      <c r="N68" s="140">
        <f t="shared" si="176"/>
        <v>0</v>
      </c>
      <c r="O68" s="140">
        <f t="shared" si="177"/>
        <v>0</v>
      </c>
    </row>
    <row r="69" spans="1:18" s="15" customFormat="1" ht="12.75" customHeight="1">
      <c r="A69" s="151">
        <v>54</v>
      </c>
      <c r="B69" s="169" t="s">
        <v>227</v>
      </c>
      <c r="C69" s="168" t="s">
        <v>24</v>
      </c>
      <c r="D69" s="168">
        <v>1</v>
      </c>
      <c r="E69" s="140">
        <v>0</v>
      </c>
      <c r="F69" s="140">
        <v>0</v>
      </c>
      <c r="G69" s="140">
        <f t="shared" si="171"/>
        <v>0</v>
      </c>
      <c r="H69" s="140">
        <v>0</v>
      </c>
      <c r="I69" s="140">
        <v>0</v>
      </c>
      <c r="J69" s="140">
        <f t="shared" si="172"/>
        <v>0</v>
      </c>
      <c r="K69" s="140">
        <f t="shared" si="173"/>
        <v>0</v>
      </c>
      <c r="L69" s="140">
        <f t="shared" si="174"/>
        <v>0</v>
      </c>
      <c r="M69" s="140">
        <f t="shared" si="175"/>
        <v>0</v>
      </c>
      <c r="N69" s="140">
        <f t="shared" si="176"/>
        <v>0</v>
      </c>
      <c r="O69" s="140">
        <f t="shared" si="177"/>
        <v>0</v>
      </c>
    </row>
    <row r="70" spans="1:18" s="15" customFormat="1" ht="12.75">
      <c r="A70" s="151">
        <v>55</v>
      </c>
      <c r="B70" s="167" t="s">
        <v>73</v>
      </c>
      <c r="C70" s="168" t="s">
        <v>24</v>
      </c>
      <c r="D70" s="168">
        <v>2</v>
      </c>
      <c r="E70" s="140">
        <v>0</v>
      </c>
      <c r="F70" s="140">
        <v>0</v>
      </c>
      <c r="G70" s="140">
        <f t="shared" ref="G70" si="213">ROUND(F70*E70,2)</f>
        <v>0</v>
      </c>
      <c r="H70" s="140">
        <v>0</v>
      </c>
      <c r="I70" s="140">
        <v>0</v>
      </c>
      <c r="J70" s="140">
        <f t="shared" ref="J70" si="214">I70+H70+G70</f>
        <v>0</v>
      </c>
      <c r="K70" s="140">
        <f t="shared" ref="K70" si="215">ROUND(E70*D70,2)</f>
        <v>0</v>
      </c>
      <c r="L70" s="140">
        <f t="shared" ref="L70" si="216">ROUND(G70*D70,2)</f>
        <v>0</v>
      </c>
      <c r="M70" s="140">
        <f t="shared" ref="M70" si="217">ROUND(H70*D70,2)</f>
        <v>0</v>
      </c>
      <c r="N70" s="140">
        <f t="shared" ref="N70" si="218">ROUND(I70*D70,2)</f>
        <v>0</v>
      </c>
      <c r="O70" s="140">
        <f t="shared" ref="O70" si="219">N70+M70+L70</f>
        <v>0</v>
      </c>
    </row>
    <row r="71" spans="1:18" s="15" customFormat="1" ht="12.75">
      <c r="A71" s="151"/>
      <c r="B71" s="156" t="s">
        <v>74</v>
      </c>
      <c r="C71" s="152"/>
      <c r="D71" s="172"/>
      <c r="E71" s="140">
        <v>0</v>
      </c>
      <c r="F71" s="140">
        <v>0</v>
      </c>
      <c r="G71" s="140"/>
      <c r="H71" s="140">
        <v>0</v>
      </c>
      <c r="I71" s="140">
        <v>0</v>
      </c>
      <c r="J71" s="140"/>
      <c r="K71" s="140"/>
      <c r="L71" s="140">
        <f t="shared" ref="L71:L76" si="220">ROUND(G71*D71,2)</f>
        <v>0</v>
      </c>
      <c r="M71" s="140">
        <f t="shared" ref="M71:M76" si="221">ROUND(H71*D71,2)</f>
        <v>0</v>
      </c>
      <c r="N71" s="140">
        <f t="shared" ref="N71:N76" si="222">ROUND(I71*D71,2)</f>
        <v>0</v>
      </c>
      <c r="O71" s="140">
        <f t="shared" ref="O71:O76" si="223">N71+M71+L71</f>
        <v>0</v>
      </c>
      <c r="R71" s="37"/>
    </row>
    <row r="72" spans="1:18" s="15" customFormat="1" ht="25.5">
      <c r="A72" s="157">
        <v>56</v>
      </c>
      <c r="B72" s="171" t="s">
        <v>228</v>
      </c>
      <c r="C72" s="105" t="s">
        <v>43</v>
      </c>
      <c r="D72" s="105">
        <v>3</v>
      </c>
      <c r="E72" s="140">
        <v>0</v>
      </c>
      <c r="F72" s="140">
        <v>0</v>
      </c>
      <c r="G72" s="140">
        <f t="shared" ref="G72:G76" si="224">ROUND(F72*E72,2)</f>
        <v>0</v>
      </c>
      <c r="H72" s="140">
        <v>0</v>
      </c>
      <c r="I72" s="140">
        <v>0</v>
      </c>
      <c r="J72" s="140">
        <f t="shared" ref="J72:J76" si="225">I72+H72+G72</f>
        <v>0</v>
      </c>
      <c r="K72" s="140">
        <f t="shared" ref="K72:K76" si="226">ROUND(E72*D72,2)</f>
        <v>0</v>
      </c>
      <c r="L72" s="140">
        <f t="shared" si="220"/>
        <v>0</v>
      </c>
      <c r="M72" s="140">
        <f t="shared" si="221"/>
        <v>0</v>
      </c>
      <c r="N72" s="140">
        <f t="shared" si="222"/>
        <v>0</v>
      </c>
      <c r="O72" s="140">
        <f t="shared" si="223"/>
        <v>0</v>
      </c>
      <c r="R72" s="37"/>
    </row>
    <row r="73" spans="1:18" s="15" customFormat="1" ht="25.5">
      <c r="A73" s="157">
        <v>57</v>
      </c>
      <c r="B73" s="171" t="s">
        <v>229</v>
      </c>
      <c r="C73" s="105" t="s">
        <v>24</v>
      </c>
      <c r="D73" s="105">
        <v>8</v>
      </c>
      <c r="E73" s="140">
        <v>0</v>
      </c>
      <c r="F73" s="140">
        <v>0</v>
      </c>
      <c r="G73" s="140">
        <f t="shared" si="224"/>
        <v>0</v>
      </c>
      <c r="H73" s="140">
        <v>0</v>
      </c>
      <c r="I73" s="140">
        <v>0</v>
      </c>
      <c r="J73" s="140">
        <f t="shared" si="225"/>
        <v>0</v>
      </c>
      <c r="K73" s="140">
        <f t="shared" si="226"/>
        <v>0</v>
      </c>
      <c r="L73" s="140">
        <f t="shared" si="220"/>
        <v>0</v>
      </c>
      <c r="M73" s="140">
        <f t="shared" si="221"/>
        <v>0</v>
      </c>
      <c r="N73" s="140">
        <f t="shared" si="222"/>
        <v>0</v>
      </c>
      <c r="O73" s="140">
        <f t="shared" si="223"/>
        <v>0</v>
      </c>
      <c r="R73" s="37"/>
    </row>
    <row r="74" spans="1:18" s="15" customFormat="1" ht="12.75">
      <c r="A74" s="157">
        <v>58</v>
      </c>
      <c r="B74" s="107" t="s">
        <v>77</v>
      </c>
      <c r="C74" s="105" t="s">
        <v>24</v>
      </c>
      <c r="D74" s="105">
        <v>12</v>
      </c>
      <c r="E74" s="140">
        <v>0</v>
      </c>
      <c r="F74" s="140">
        <v>0</v>
      </c>
      <c r="G74" s="140">
        <f t="shared" si="224"/>
        <v>0</v>
      </c>
      <c r="H74" s="140">
        <v>0</v>
      </c>
      <c r="I74" s="140">
        <v>0</v>
      </c>
      <c r="J74" s="140">
        <f t="shared" si="225"/>
        <v>0</v>
      </c>
      <c r="K74" s="140">
        <f t="shared" si="226"/>
        <v>0</v>
      </c>
      <c r="L74" s="140">
        <f t="shared" si="220"/>
        <v>0</v>
      </c>
      <c r="M74" s="140">
        <f t="shared" si="221"/>
        <v>0</v>
      </c>
      <c r="N74" s="140">
        <f t="shared" si="222"/>
        <v>0</v>
      </c>
      <c r="O74" s="140">
        <f t="shared" si="223"/>
        <v>0</v>
      </c>
      <c r="R74" s="37"/>
    </row>
    <row r="75" spans="1:18" s="15" customFormat="1" ht="25.5">
      <c r="A75" s="157">
        <v>59</v>
      </c>
      <c r="B75" s="107" t="s">
        <v>75</v>
      </c>
      <c r="C75" s="105" t="s">
        <v>24</v>
      </c>
      <c r="D75" s="105">
        <v>12</v>
      </c>
      <c r="E75" s="140">
        <v>0</v>
      </c>
      <c r="F75" s="140">
        <v>0</v>
      </c>
      <c r="G75" s="140">
        <f t="shared" si="224"/>
        <v>0</v>
      </c>
      <c r="H75" s="140">
        <v>0</v>
      </c>
      <c r="I75" s="140">
        <v>0</v>
      </c>
      <c r="J75" s="140">
        <f t="shared" si="225"/>
        <v>0</v>
      </c>
      <c r="K75" s="140">
        <f t="shared" si="226"/>
        <v>0</v>
      </c>
      <c r="L75" s="140">
        <f t="shared" si="220"/>
        <v>0</v>
      </c>
      <c r="M75" s="140">
        <f t="shared" si="221"/>
        <v>0</v>
      </c>
      <c r="N75" s="140">
        <f t="shared" si="222"/>
        <v>0</v>
      </c>
      <c r="O75" s="140">
        <f t="shared" si="223"/>
        <v>0</v>
      </c>
      <c r="R75" s="37"/>
    </row>
    <row r="76" spans="1:18" s="15" customFormat="1" ht="12.75">
      <c r="A76" s="157">
        <v>60</v>
      </c>
      <c r="B76" s="107" t="s">
        <v>76</v>
      </c>
      <c r="C76" s="105" t="s">
        <v>24</v>
      </c>
      <c r="D76" s="105">
        <v>8</v>
      </c>
      <c r="E76" s="140">
        <v>0</v>
      </c>
      <c r="F76" s="140">
        <v>0</v>
      </c>
      <c r="G76" s="140">
        <f t="shared" si="224"/>
        <v>0</v>
      </c>
      <c r="H76" s="140">
        <v>0</v>
      </c>
      <c r="I76" s="140">
        <v>0</v>
      </c>
      <c r="J76" s="140">
        <f t="shared" si="225"/>
        <v>0</v>
      </c>
      <c r="K76" s="140">
        <f t="shared" si="226"/>
        <v>0</v>
      </c>
      <c r="L76" s="140">
        <f t="shared" si="220"/>
        <v>0</v>
      </c>
      <c r="M76" s="140">
        <f t="shared" si="221"/>
        <v>0</v>
      </c>
      <c r="N76" s="140">
        <f t="shared" si="222"/>
        <v>0</v>
      </c>
      <c r="O76" s="140">
        <f t="shared" si="223"/>
        <v>0</v>
      </c>
      <c r="R76" s="37"/>
    </row>
    <row r="77" spans="1:18" s="15" customFormat="1" ht="12.75">
      <c r="A77" s="155"/>
      <c r="B77" s="95" t="s">
        <v>78</v>
      </c>
      <c r="C77" s="105"/>
      <c r="D77" s="105"/>
      <c r="E77" s="140">
        <v>0</v>
      </c>
      <c r="F77" s="140">
        <v>0</v>
      </c>
      <c r="G77" s="140"/>
      <c r="H77" s="140">
        <v>0</v>
      </c>
      <c r="I77" s="140">
        <v>0</v>
      </c>
      <c r="J77" s="140"/>
      <c r="K77" s="140"/>
      <c r="L77" s="140">
        <f t="shared" ref="L77:L88" si="227">ROUND(G77*D77,2)</f>
        <v>0</v>
      </c>
      <c r="M77" s="140">
        <f t="shared" ref="M77:M88" si="228">ROUND(H77*D77,2)</f>
        <v>0</v>
      </c>
      <c r="N77" s="140">
        <f t="shared" ref="N77:N88" si="229">ROUND(I77*D77,2)</f>
        <v>0</v>
      </c>
      <c r="O77" s="140">
        <f t="shared" ref="O77:O88" si="230">N77+M77+L77</f>
        <v>0</v>
      </c>
      <c r="R77" s="37"/>
    </row>
    <row r="78" spans="1:18" s="15" customFormat="1" ht="25.5">
      <c r="A78" s="157">
        <v>61</v>
      </c>
      <c r="B78" s="107" t="s">
        <v>230</v>
      </c>
      <c r="C78" s="105" t="s">
        <v>81</v>
      </c>
      <c r="D78" s="105">
        <v>3</v>
      </c>
      <c r="E78" s="140">
        <v>0</v>
      </c>
      <c r="F78" s="140">
        <v>0</v>
      </c>
      <c r="G78" s="140">
        <f t="shared" ref="G78:G88" si="231">ROUND(F78*E78,2)</f>
        <v>0</v>
      </c>
      <c r="H78" s="140">
        <v>0</v>
      </c>
      <c r="I78" s="140">
        <v>0</v>
      </c>
      <c r="J78" s="140">
        <f t="shared" ref="J78:J88" si="232">I78+H78+G78</f>
        <v>0</v>
      </c>
      <c r="K78" s="140">
        <f t="shared" ref="K78:K88" si="233">ROUND(E78*D78,2)</f>
        <v>0</v>
      </c>
      <c r="L78" s="140">
        <f t="shared" si="227"/>
        <v>0</v>
      </c>
      <c r="M78" s="140">
        <f t="shared" si="228"/>
        <v>0</v>
      </c>
      <c r="N78" s="140">
        <f t="shared" si="229"/>
        <v>0</v>
      </c>
      <c r="O78" s="140">
        <f t="shared" si="230"/>
        <v>0</v>
      </c>
      <c r="R78" s="37"/>
    </row>
    <row r="79" spans="1:18" s="15" customFormat="1" ht="12.75">
      <c r="A79" s="157">
        <v>62</v>
      </c>
      <c r="B79" s="107" t="s">
        <v>82</v>
      </c>
      <c r="C79" s="105" t="s">
        <v>13</v>
      </c>
      <c r="D79" s="105">
        <v>28</v>
      </c>
      <c r="E79" s="140">
        <v>0</v>
      </c>
      <c r="F79" s="140">
        <v>0</v>
      </c>
      <c r="G79" s="140">
        <f t="shared" si="231"/>
        <v>0</v>
      </c>
      <c r="H79" s="140">
        <v>0</v>
      </c>
      <c r="I79" s="140">
        <v>0</v>
      </c>
      <c r="J79" s="140">
        <f t="shared" si="232"/>
        <v>0</v>
      </c>
      <c r="K79" s="140">
        <f t="shared" si="233"/>
        <v>0</v>
      </c>
      <c r="L79" s="140">
        <f t="shared" si="227"/>
        <v>0</v>
      </c>
      <c r="M79" s="140">
        <f t="shared" si="228"/>
        <v>0</v>
      </c>
      <c r="N79" s="140">
        <f t="shared" si="229"/>
        <v>0</v>
      </c>
      <c r="O79" s="140">
        <f t="shared" si="230"/>
        <v>0</v>
      </c>
      <c r="R79" s="37"/>
    </row>
    <row r="80" spans="1:18" s="15" customFormat="1" ht="24" customHeight="1">
      <c r="A80" s="157">
        <v>63</v>
      </c>
      <c r="B80" s="107" t="s">
        <v>231</v>
      </c>
      <c r="C80" s="105" t="s">
        <v>13</v>
      </c>
      <c r="D80" s="105">
        <v>3</v>
      </c>
      <c r="E80" s="140">
        <v>0</v>
      </c>
      <c r="F80" s="140">
        <v>0</v>
      </c>
      <c r="G80" s="140">
        <f t="shared" si="231"/>
        <v>0</v>
      </c>
      <c r="H80" s="140">
        <v>0</v>
      </c>
      <c r="I80" s="140">
        <v>0</v>
      </c>
      <c r="J80" s="140">
        <f t="shared" si="232"/>
        <v>0</v>
      </c>
      <c r="K80" s="140">
        <f t="shared" si="233"/>
        <v>0</v>
      </c>
      <c r="L80" s="140">
        <f t="shared" si="227"/>
        <v>0</v>
      </c>
      <c r="M80" s="140">
        <f t="shared" si="228"/>
        <v>0</v>
      </c>
      <c r="N80" s="140">
        <f t="shared" si="229"/>
        <v>0</v>
      </c>
      <c r="O80" s="140">
        <f t="shared" si="230"/>
        <v>0</v>
      </c>
      <c r="R80" s="37"/>
    </row>
    <row r="81" spans="1:18" s="15" customFormat="1" ht="24" customHeight="1">
      <c r="A81" s="157">
        <v>64</v>
      </c>
      <c r="B81" s="107" t="s">
        <v>232</v>
      </c>
      <c r="C81" s="105" t="s">
        <v>17</v>
      </c>
      <c r="D81" s="105">
        <v>14</v>
      </c>
      <c r="E81" s="140">
        <v>0</v>
      </c>
      <c r="F81" s="140">
        <v>0</v>
      </c>
      <c r="G81" s="140">
        <f t="shared" si="231"/>
        <v>0</v>
      </c>
      <c r="H81" s="140">
        <v>0</v>
      </c>
      <c r="I81" s="140">
        <v>0</v>
      </c>
      <c r="J81" s="140">
        <f t="shared" si="232"/>
        <v>0</v>
      </c>
      <c r="K81" s="140">
        <f t="shared" si="233"/>
        <v>0</v>
      </c>
      <c r="L81" s="140">
        <f t="shared" si="227"/>
        <v>0</v>
      </c>
      <c r="M81" s="140">
        <f t="shared" si="228"/>
        <v>0</v>
      </c>
      <c r="N81" s="140">
        <f t="shared" si="229"/>
        <v>0</v>
      </c>
      <c r="O81" s="140">
        <f t="shared" si="230"/>
        <v>0</v>
      </c>
      <c r="R81" s="37"/>
    </row>
    <row r="82" spans="1:18" s="15" customFormat="1" ht="24" customHeight="1">
      <c r="A82" s="157">
        <v>65</v>
      </c>
      <c r="B82" s="107" t="s">
        <v>233</v>
      </c>
      <c r="C82" s="105" t="s">
        <v>17</v>
      </c>
      <c r="D82" s="105">
        <v>10</v>
      </c>
      <c r="E82" s="140">
        <v>0</v>
      </c>
      <c r="F82" s="140">
        <v>0</v>
      </c>
      <c r="G82" s="140">
        <f t="shared" si="231"/>
        <v>0</v>
      </c>
      <c r="H82" s="140">
        <v>0</v>
      </c>
      <c r="I82" s="140">
        <v>0</v>
      </c>
      <c r="J82" s="140">
        <f t="shared" si="232"/>
        <v>0</v>
      </c>
      <c r="K82" s="140">
        <f t="shared" si="233"/>
        <v>0</v>
      </c>
      <c r="L82" s="140">
        <f t="shared" si="227"/>
        <v>0</v>
      </c>
      <c r="M82" s="140">
        <f t="shared" si="228"/>
        <v>0</v>
      </c>
      <c r="N82" s="140">
        <f t="shared" si="229"/>
        <v>0</v>
      </c>
      <c r="O82" s="140">
        <f t="shared" si="230"/>
        <v>0</v>
      </c>
      <c r="R82" s="37"/>
    </row>
    <row r="83" spans="1:18" s="15" customFormat="1" ht="24" customHeight="1">
      <c r="A83" s="157">
        <v>66</v>
      </c>
      <c r="B83" s="107" t="s">
        <v>234</v>
      </c>
      <c r="C83" s="152" t="s">
        <v>17</v>
      </c>
      <c r="D83" s="105">
        <v>24</v>
      </c>
      <c r="E83" s="140">
        <v>0</v>
      </c>
      <c r="F83" s="140">
        <v>0</v>
      </c>
      <c r="G83" s="140">
        <f t="shared" si="231"/>
        <v>0</v>
      </c>
      <c r="H83" s="140">
        <v>0</v>
      </c>
      <c r="I83" s="140">
        <v>0</v>
      </c>
      <c r="J83" s="140">
        <f t="shared" si="232"/>
        <v>0</v>
      </c>
      <c r="K83" s="140">
        <f t="shared" si="233"/>
        <v>0</v>
      </c>
      <c r="L83" s="140">
        <f t="shared" si="227"/>
        <v>0</v>
      </c>
      <c r="M83" s="140">
        <f t="shared" si="228"/>
        <v>0</v>
      </c>
      <c r="N83" s="140">
        <f t="shared" si="229"/>
        <v>0</v>
      </c>
      <c r="O83" s="140">
        <f t="shared" si="230"/>
        <v>0</v>
      </c>
      <c r="R83" s="37"/>
    </row>
    <row r="84" spans="1:18" s="15" customFormat="1" ht="24" customHeight="1">
      <c r="A84" s="157">
        <v>67</v>
      </c>
      <c r="B84" s="107" t="s">
        <v>235</v>
      </c>
      <c r="C84" s="105" t="s">
        <v>17</v>
      </c>
      <c r="D84" s="105">
        <v>21</v>
      </c>
      <c r="E84" s="140">
        <v>0</v>
      </c>
      <c r="F84" s="140">
        <v>0</v>
      </c>
      <c r="G84" s="140">
        <f t="shared" si="231"/>
        <v>0</v>
      </c>
      <c r="H84" s="140">
        <v>0</v>
      </c>
      <c r="I84" s="140">
        <v>0</v>
      </c>
      <c r="J84" s="140">
        <f t="shared" si="232"/>
        <v>0</v>
      </c>
      <c r="K84" s="140">
        <f t="shared" si="233"/>
        <v>0</v>
      </c>
      <c r="L84" s="140">
        <f t="shared" si="227"/>
        <v>0</v>
      </c>
      <c r="M84" s="140">
        <f t="shared" si="228"/>
        <v>0</v>
      </c>
      <c r="N84" s="140">
        <f t="shared" si="229"/>
        <v>0</v>
      </c>
      <c r="O84" s="140">
        <f t="shared" si="230"/>
        <v>0</v>
      </c>
      <c r="R84" s="37"/>
    </row>
    <row r="85" spans="1:18" s="15" customFormat="1" ht="24" customHeight="1">
      <c r="A85" s="157">
        <v>68</v>
      </c>
      <c r="B85" s="107" t="s">
        <v>236</v>
      </c>
      <c r="C85" s="105" t="s">
        <v>17</v>
      </c>
      <c r="D85" s="105">
        <v>6</v>
      </c>
      <c r="E85" s="140">
        <v>0</v>
      </c>
      <c r="F85" s="140">
        <v>0</v>
      </c>
      <c r="G85" s="140">
        <f t="shared" ref="G85" si="234">ROUND(F85*E85,2)</f>
        <v>0</v>
      </c>
      <c r="H85" s="140">
        <v>0</v>
      </c>
      <c r="I85" s="140">
        <v>0</v>
      </c>
      <c r="J85" s="140">
        <f t="shared" ref="J85" si="235">I85+H85+G85</f>
        <v>0</v>
      </c>
      <c r="K85" s="140">
        <f t="shared" ref="K85" si="236">ROUND(E85*D85,2)</f>
        <v>0</v>
      </c>
      <c r="L85" s="140">
        <f t="shared" ref="L85" si="237">ROUND(G85*D85,2)</f>
        <v>0</v>
      </c>
      <c r="M85" s="140">
        <f t="shared" ref="M85" si="238">ROUND(H85*D85,2)</f>
        <v>0</v>
      </c>
      <c r="N85" s="140">
        <f t="shared" ref="N85" si="239">ROUND(I85*D85,2)</f>
        <v>0</v>
      </c>
      <c r="O85" s="140">
        <f t="shared" ref="O85" si="240">N85+M85+L85</f>
        <v>0</v>
      </c>
      <c r="R85" s="37"/>
    </row>
    <row r="86" spans="1:18" s="15" customFormat="1" ht="24" customHeight="1">
      <c r="A86" s="157">
        <v>69</v>
      </c>
      <c r="B86" s="107" t="s">
        <v>237</v>
      </c>
      <c r="C86" s="105" t="s">
        <v>17</v>
      </c>
      <c r="D86" s="105">
        <v>6</v>
      </c>
      <c r="E86" s="140">
        <v>0</v>
      </c>
      <c r="F86" s="140">
        <v>0</v>
      </c>
      <c r="G86" s="140">
        <f t="shared" ref="G86" si="241">ROUND(F86*E86,2)</f>
        <v>0</v>
      </c>
      <c r="H86" s="140">
        <v>0</v>
      </c>
      <c r="I86" s="140">
        <v>0</v>
      </c>
      <c r="J86" s="140">
        <f t="shared" ref="J86" si="242">I86+H86+G86</f>
        <v>0</v>
      </c>
      <c r="K86" s="140">
        <f t="shared" ref="K86" si="243">ROUND(E86*D86,2)</f>
        <v>0</v>
      </c>
      <c r="L86" s="140">
        <f t="shared" ref="L86" si="244">ROUND(G86*D86,2)</f>
        <v>0</v>
      </c>
      <c r="M86" s="140">
        <f t="shared" ref="M86" si="245">ROUND(H86*D86,2)</f>
        <v>0</v>
      </c>
      <c r="N86" s="140">
        <f t="shared" ref="N86" si="246">ROUND(I86*D86,2)</f>
        <v>0</v>
      </c>
      <c r="O86" s="140">
        <f t="shared" ref="O86" si="247">N86+M86+L86</f>
        <v>0</v>
      </c>
      <c r="R86" s="37"/>
    </row>
    <row r="87" spans="1:18" s="15" customFormat="1" ht="12.75">
      <c r="A87" s="157">
        <v>70</v>
      </c>
      <c r="B87" s="107" t="s">
        <v>79</v>
      </c>
      <c r="C87" s="105" t="s">
        <v>57</v>
      </c>
      <c r="D87" s="105">
        <v>1</v>
      </c>
      <c r="E87" s="140">
        <v>0</v>
      </c>
      <c r="F87" s="140">
        <v>0</v>
      </c>
      <c r="G87" s="140">
        <f t="shared" si="231"/>
        <v>0</v>
      </c>
      <c r="H87" s="140">
        <v>0</v>
      </c>
      <c r="I87" s="140">
        <v>0</v>
      </c>
      <c r="J87" s="140">
        <f t="shared" si="232"/>
        <v>0</v>
      </c>
      <c r="K87" s="140">
        <f t="shared" si="233"/>
        <v>0</v>
      </c>
      <c r="L87" s="140">
        <f t="shared" si="227"/>
        <v>0</v>
      </c>
      <c r="M87" s="140">
        <f t="shared" si="228"/>
        <v>0</v>
      </c>
      <c r="N87" s="140">
        <f t="shared" si="229"/>
        <v>0</v>
      </c>
      <c r="O87" s="140">
        <f t="shared" si="230"/>
        <v>0</v>
      </c>
      <c r="R87" s="37"/>
    </row>
    <row r="88" spans="1:18" s="15" customFormat="1" ht="12.75" customHeight="1">
      <c r="A88" s="157">
        <v>71</v>
      </c>
      <c r="B88" s="107" t="s">
        <v>80</v>
      </c>
      <c r="C88" s="105" t="s">
        <v>57</v>
      </c>
      <c r="D88" s="105">
        <v>1</v>
      </c>
      <c r="E88" s="140">
        <v>0</v>
      </c>
      <c r="F88" s="140">
        <v>0</v>
      </c>
      <c r="G88" s="140">
        <f t="shared" si="231"/>
        <v>0</v>
      </c>
      <c r="H88" s="140">
        <v>0</v>
      </c>
      <c r="I88" s="140">
        <v>0</v>
      </c>
      <c r="J88" s="140">
        <f t="shared" si="232"/>
        <v>0</v>
      </c>
      <c r="K88" s="140">
        <f t="shared" si="233"/>
        <v>0</v>
      </c>
      <c r="L88" s="140">
        <f t="shared" si="227"/>
        <v>0</v>
      </c>
      <c r="M88" s="140">
        <f t="shared" si="228"/>
        <v>0</v>
      </c>
      <c r="N88" s="140">
        <f t="shared" si="229"/>
        <v>0</v>
      </c>
      <c r="O88" s="140">
        <f t="shared" si="230"/>
        <v>0</v>
      </c>
      <c r="R88" s="37"/>
    </row>
    <row r="89" spans="1:18" s="15" customFormat="1" ht="12.75">
      <c r="A89" s="155"/>
      <c r="B89" s="95" t="s">
        <v>83</v>
      </c>
      <c r="C89" s="105"/>
      <c r="D89" s="105"/>
      <c r="E89" s="140">
        <v>0</v>
      </c>
      <c r="F89" s="140">
        <v>0</v>
      </c>
      <c r="G89" s="140"/>
      <c r="H89" s="140">
        <v>0</v>
      </c>
      <c r="I89" s="140">
        <v>0</v>
      </c>
      <c r="J89" s="140"/>
      <c r="K89" s="140"/>
      <c r="L89" s="140">
        <f t="shared" ref="L89:L93" si="248">ROUND(G89*D89,2)</f>
        <v>0</v>
      </c>
      <c r="M89" s="140">
        <f t="shared" ref="M89:M93" si="249">ROUND(H89*D89,2)</f>
        <v>0</v>
      </c>
      <c r="N89" s="140">
        <f t="shared" ref="N89:N93" si="250">ROUND(I89*D89,2)</f>
        <v>0</v>
      </c>
      <c r="O89" s="140">
        <f t="shared" ref="O89:O93" si="251">N89+M89+L89</f>
        <v>0</v>
      </c>
      <c r="R89" s="37"/>
    </row>
    <row r="90" spans="1:18" s="15" customFormat="1" ht="12.75">
      <c r="A90" s="155">
        <v>72</v>
      </c>
      <c r="B90" s="107" t="s">
        <v>84</v>
      </c>
      <c r="C90" s="105" t="s">
        <v>24</v>
      </c>
      <c r="D90" s="105">
        <v>6</v>
      </c>
      <c r="E90" s="140">
        <v>0</v>
      </c>
      <c r="F90" s="140">
        <v>0</v>
      </c>
      <c r="G90" s="140">
        <f t="shared" ref="G90:G91" si="252">ROUND(F90*E90,2)</f>
        <v>0</v>
      </c>
      <c r="H90" s="140">
        <v>0</v>
      </c>
      <c r="I90" s="140">
        <v>0</v>
      </c>
      <c r="J90" s="140">
        <f t="shared" ref="J90:J91" si="253">I90+H90+G90</f>
        <v>0</v>
      </c>
      <c r="K90" s="140">
        <f t="shared" ref="K90:K91" si="254">ROUND(E90*D90,2)</f>
        <v>0</v>
      </c>
      <c r="L90" s="140">
        <f t="shared" ref="L90:L91" si="255">ROUND(G90*D90,2)</f>
        <v>0</v>
      </c>
      <c r="M90" s="140">
        <f t="shared" ref="M90:M91" si="256">ROUND(H90*D90,2)</f>
        <v>0</v>
      </c>
      <c r="N90" s="140">
        <f t="shared" ref="N90:N91" si="257">ROUND(I90*D90,2)</f>
        <v>0</v>
      </c>
      <c r="O90" s="140">
        <f t="shared" ref="O90:O91" si="258">N90+M90+L90</f>
        <v>0</v>
      </c>
      <c r="R90" s="37"/>
    </row>
    <row r="91" spans="1:18" s="15" customFormat="1" ht="12.75">
      <c r="A91" s="155">
        <v>73</v>
      </c>
      <c r="B91" s="107" t="s">
        <v>175</v>
      </c>
      <c r="C91" s="105" t="s">
        <v>24</v>
      </c>
      <c r="D91" s="105">
        <v>1</v>
      </c>
      <c r="E91" s="140">
        <v>0</v>
      </c>
      <c r="F91" s="140">
        <v>0</v>
      </c>
      <c r="G91" s="140">
        <f t="shared" si="252"/>
        <v>0</v>
      </c>
      <c r="H91" s="140">
        <v>0</v>
      </c>
      <c r="I91" s="140">
        <v>0</v>
      </c>
      <c r="J91" s="140">
        <f t="shared" si="253"/>
        <v>0</v>
      </c>
      <c r="K91" s="140">
        <f t="shared" si="254"/>
        <v>0</v>
      </c>
      <c r="L91" s="140">
        <f t="shared" si="255"/>
        <v>0</v>
      </c>
      <c r="M91" s="140">
        <f t="shared" si="256"/>
        <v>0</v>
      </c>
      <c r="N91" s="140">
        <f t="shared" si="257"/>
        <v>0</v>
      </c>
      <c r="O91" s="140">
        <f t="shared" si="258"/>
        <v>0</v>
      </c>
      <c r="R91" s="37"/>
    </row>
    <row r="92" spans="1:18" s="15" customFormat="1" ht="12.75">
      <c r="A92" s="155">
        <v>74</v>
      </c>
      <c r="B92" s="107" t="s">
        <v>176</v>
      </c>
      <c r="C92" s="105" t="s">
        <v>24</v>
      </c>
      <c r="D92" s="105">
        <v>2</v>
      </c>
      <c r="E92" s="140">
        <v>0</v>
      </c>
      <c r="F92" s="140">
        <v>0</v>
      </c>
      <c r="G92" s="140">
        <f t="shared" ref="G92:G93" si="259">ROUND(F92*E92,2)</f>
        <v>0</v>
      </c>
      <c r="H92" s="140">
        <v>0</v>
      </c>
      <c r="I92" s="140">
        <v>0</v>
      </c>
      <c r="J92" s="140">
        <f t="shared" ref="J92:J93" si="260">I92+H92+G92</f>
        <v>0</v>
      </c>
      <c r="K92" s="140">
        <f t="shared" ref="K92:K93" si="261">ROUND(E92*D92,2)</f>
        <v>0</v>
      </c>
      <c r="L92" s="140">
        <f t="shared" si="248"/>
        <v>0</v>
      </c>
      <c r="M92" s="140">
        <f t="shared" si="249"/>
        <v>0</v>
      </c>
      <c r="N92" s="140">
        <f t="shared" si="250"/>
        <v>0</v>
      </c>
      <c r="O92" s="140">
        <f t="shared" si="251"/>
        <v>0</v>
      </c>
      <c r="R92" s="37"/>
    </row>
    <row r="93" spans="1:18" s="15" customFormat="1" ht="12.75">
      <c r="A93" s="155">
        <v>75</v>
      </c>
      <c r="B93" s="107" t="s">
        <v>177</v>
      </c>
      <c r="C93" s="105" t="s">
        <v>24</v>
      </c>
      <c r="D93" s="105">
        <v>1</v>
      </c>
      <c r="E93" s="140">
        <v>0</v>
      </c>
      <c r="F93" s="140">
        <v>0</v>
      </c>
      <c r="G93" s="140">
        <f t="shared" si="259"/>
        <v>0</v>
      </c>
      <c r="H93" s="140">
        <v>0</v>
      </c>
      <c r="I93" s="140">
        <v>0</v>
      </c>
      <c r="J93" s="140">
        <f t="shared" si="260"/>
        <v>0</v>
      </c>
      <c r="K93" s="140">
        <f t="shared" si="261"/>
        <v>0</v>
      </c>
      <c r="L93" s="140">
        <f t="shared" si="248"/>
        <v>0</v>
      </c>
      <c r="M93" s="140">
        <f t="shared" si="249"/>
        <v>0</v>
      </c>
      <c r="N93" s="140">
        <f t="shared" si="250"/>
        <v>0</v>
      </c>
      <c r="O93" s="140">
        <f t="shared" si="251"/>
        <v>0</v>
      </c>
      <c r="R93" s="37"/>
    </row>
    <row r="94" spans="1:18" s="15" customFormat="1" ht="14.25" customHeight="1">
      <c r="A94" s="155">
        <v>76</v>
      </c>
      <c r="B94" s="107" t="s">
        <v>178</v>
      </c>
      <c r="C94" s="105" t="s">
        <v>24</v>
      </c>
      <c r="D94" s="105">
        <v>3</v>
      </c>
      <c r="E94" s="140">
        <v>0</v>
      </c>
      <c r="F94" s="140">
        <v>0</v>
      </c>
      <c r="G94" s="140">
        <f t="shared" ref="G94" si="262">ROUND(F94*E94,2)</f>
        <v>0</v>
      </c>
      <c r="H94" s="140">
        <v>0</v>
      </c>
      <c r="I94" s="140">
        <v>0</v>
      </c>
      <c r="J94" s="140">
        <f t="shared" ref="J94" si="263">I94+H94+G94</f>
        <v>0</v>
      </c>
      <c r="K94" s="140">
        <f t="shared" ref="K94" si="264">ROUND(E94*D94,2)</f>
        <v>0</v>
      </c>
      <c r="L94" s="140">
        <f t="shared" ref="L94" si="265">ROUND(G94*D94,2)</f>
        <v>0</v>
      </c>
      <c r="M94" s="140">
        <f t="shared" ref="M94" si="266">ROUND(H94*D94,2)</f>
        <v>0</v>
      </c>
      <c r="N94" s="140">
        <f t="shared" ref="N94" si="267">ROUND(I94*D94,2)</f>
        <v>0</v>
      </c>
      <c r="O94" s="140">
        <f t="shared" ref="O94" si="268">N94+M94+L94</f>
        <v>0</v>
      </c>
      <c r="R94" s="37"/>
    </row>
    <row r="95" spans="1:18" s="15" customFormat="1" ht="12.75">
      <c r="A95" s="155">
        <v>77</v>
      </c>
      <c r="B95" s="107" t="s">
        <v>179</v>
      </c>
      <c r="C95" s="105" t="s">
        <v>24</v>
      </c>
      <c r="D95" s="105">
        <v>9</v>
      </c>
      <c r="E95" s="140">
        <v>0</v>
      </c>
      <c r="F95" s="140">
        <v>0</v>
      </c>
      <c r="G95" s="140">
        <f>ROUND(F95*E95,2)</f>
        <v>0</v>
      </c>
      <c r="H95" s="140">
        <v>0</v>
      </c>
      <c r="I95" s="140">
        <v>0</v>
      </c>
      <c r="J95" s="140">
        <f>I95+H95+G95</f>
        <v>0</v>
      </c>
      <c r="K95" s="140">
        <f>ROUND(E95*D95,2)</f>
        <v>0</v>
      </c>
      <c r="L95" s="140">
        <f>ROUND(G95*D95,2)</f>
        <v>0</v>
      </c>
      <c r="M95" s="140">
        <f>ROUND(H95*D95,2)</f>
        <v>0</v>
      </c>
      <c r="N95" s="140">
        <f t="shared" ref="N95:N100" si="269">ROUND(I95*D95,2)</f>
        <v>0</v>
      </c>
      <c r="O95" s="140">
        <f>N95+M95+L95</f>
        <v>0</v>
      </c>
      <c r="R95" s="37"/>
    </row>
    <row r="96" spans="1:18" s="15" customFormat="1" ht="12.75">
      <c r="A96" s="155">
        <v>78</v>
      </c>
      <c r="B96" s="107" t="s">
        <v>180</v>
      </c>
      <c r="C96" s="105" t="s">
        <v>24</v>
      </c>
      <c r="D96" s="105">
        <v>15</v>
      </c>
      <c r="E96" s="140">
        <v>0</v>
      </c>
      <c r="F96" s="140">
        <v>0</v>
      </c>
      <c r="G96" s="140">
        <f t="shared" ref="G96:G97" si="270">ROUND(F96*E96,2)</f>
        <v>0</v>
      </c>
      <c r="H96" s="140">
        <v>0</v>
      </c>
      <c r="I96" s="140">
        <v>0</v>
      </c>
      <c r="J96" s="140">
        <f t="shared" ref="J96:J97" si="271">I96+H96+G96</f>
        <v>0</v>
      </c>
      <c r="K96" s="140">
        <f t="shared" ref="K96:K97" si="272">ROUND(E96*D96,2)</f>
        <v>0</v>
      </c>
      <c r="L96" s="140">
        <f t="shared" ref="L96:L97" si="273">ROUND(G96*D96,2)</f>
        <v>0</v>
      </c>
      <c r="M96" s="140">
        <f t="shared" ref="M96:M97" si="274">ROUND(H96*D96,2)</f>
        <v>0</v>
      </c>
      <c r="N96" s="140">
        <f t="shared" ref="N96:N97" si="275">ROUND(I96*D96,2)</f>
        <v>0</v>
      </c>
      <c r="O96" s="140">
        <f t="shared" ref="O96:O97" si="276">N96+M96+L96</f>
        <v>0</v>
      </c>
      <c r="R96" s="37"/>
    </row>
    <row r="97" spans="1:18" s="15" customFormat="1" ht="12.75">
      <c r="A97" s="155">
        <v>79</v>
      </c>
      <c r="B97" s="107" t="s">
        <v>181</v>
      </c>
      <c r="C97" s="105" t="s">
        <v>24</v>
      </c>
      <c r="D97" s="105">
        <v>2</v>
      </c>
      <c r="E97" s="140">
        <v>0</v>
      </c>
      <c r="F97" s="140">
        <v>0</v>
      </c>
      <c r="G97" s="140">
        <f t="shared" si="270"/>
        <v>0</v>
      </c>
      <c r="H97" s="140">
        <v>0</v>
      </c>
      <c r="I97" s="140">
        <v>0</v>
      </c>
      <c r="J97" s="140">
        <f t="shared" si="271"/>
        <v>0</v>
      </c>
      <c r="K97" s="140">
        <f t="shared" si="272"/>
        <v>0</v>
      </c>
      <c r="L97" s="140">
        <f t="shared" si="273"/>
        <v>0</v>
      </c>
      <c r="M97" s="140">
        <f t="shared" si="274"/>
        <v>0</v>
      </c>
      <c r="N97" s="140">
        <f t="shared" si="275"/>
        <v>0</v>
      </c>
      <c r="O97" s="140">
        <f t="shared" si="276"/>
        <v>0</v>
      </c>
      <c r="R97" s="37"/>
    </row>
    <row r="98" spans="1:18" s="15" customFormat="1" ht="12.75">
      <c r="A98" s="155">
        <v>80</v>
      </c>
      <c r="B98" s="107" t="s">
        <v>86</v>
      </c>
      <c r="C98" s="105" t="s">
        <v>17</v>
      </c>
      <c r="D98" s="105">
        <v>3</v>
      </c>
      <c r="E98" s="140">
        <v>0</v>
      </c>
      <c r="F98" s="140">
        <v>0</v>
      </c>
      <c r="G98" s="140">
        <f>ROUND(F98*E98,2)</f>
        <v>0</v>
      </c>
      <c r="H98" s="140">
        <v>0</v>
      </c>
      <c r="I98" s="140">
        <v>0</v>
      </c>
      <c r="J98" s="140">
        <f>I98+H98+G98</f>
        <v>0</v>
      </c>
      <c r="K98" s="140">
        <f>ROUND(E98*D98,2)</f>
        <v>0</v>
      </c>
      <c r="L98" s="140">
        <f>ROUND(G98*D98,2)</f>
        <v>0</v>
      </c>
      <c r="M98" s="140">
        <f>ROUND(H98*D98,2)</f>
        <v>0</v>
      </c>
      <c r="N98" s="140">
        <f t="shared" si="269"/>
        <v>0</v>
      </c>
      <c r="O98" s="140">
        <f>N98+M98+L98</f>
        <v>0</v>
      </c>
      <c r="R98" s="37"/>
    </row>
    <row r="99" spans="1:18" s="15" customFormat="1" ht="12.75">
      <c r="A99" s="155">
        <v>81</v>
      </c>
      <c r="B99" s="107" t="s">
        <v>85</v>
      </c>
      <c r="C99" s="105" t="s">
        <v>13</v>
      </c>
      <c r="D99" s="105">
        <v>1</v>
      </c>
      <c r="E99" s="140">
        <v>0</v>
      </c>
      <c r="F99" s="140">
        <v>0</v>
      </c>
      <c r="G99" s="140">
        <f>ROUND(F99*E99,2)</f>
        <v>0</v>
      </c>
      <c r="H99" s="140">
        <v>0</v>
      </c>
      <c r="I99" s="140">
        <v>0</v>
      </c>
      <c r="J99" s="140">
        <f>I99+H99+G99</f>
        <v>0</v>
      </c>
      <c r="K99" s="140">
        <f>ROUND(E99*D99,2)</f>
        <v>0</v>
      </c>
      <c r="L99" s="140">
        <f>ROUND(G99*D99,2)</f>
        <v>0</v>
      </c>
      <c r="M99" s="140">
        <f>ROUND(H99*D99,2)</f>
        <v>0</v>
      </c>
      <c r="N99" s="140">
        <f t="shared" si="269"/>
        <v>0</v>
      </c>
      <c r="O99" s="140">
        <f>N99+M99+L99</f>
        <v>0</v>
      </c>
      <c r="R99" s="37"/>
    </row>
    <row r="100" spans="1:18" s="15" customFormat="1" ht="12.75">
      <c r="A100" s="155">
        <v>82</v>
      </c>
      <c r="B100" s="107" t="s">
        <v>182</v>
      </c>
      <c r="C100" s="105" t="s">
        <v>17</v>
      </c>
      <c r="D100" s="105">
        <v>1</v>
      </c>
      <c r="E100" s="140">
        <v>0</v>
      </c>
      <c r="F100" s="140">
        <v>0</v>
      </c>
      <c r="G100" s="140">
        <f>ROUND(F100*E100,2)</f>
        <v>0</v>
      </c>
      <c r="H100" s="140">
        <v>0</v>
      </c>
      <c r="I100" s="140">
        <v>0</v>
      </c>
      <c r="J100" s="140">
        <f>I100+H100+G100</f>
        <v>0</v>
      </c>
      <c r="K100" s="140">
        <f>ROUND(E100*D100,2)</f>
        <v>0</v>
      </c>
      <c r="L100" s="140">
        <f>ROUND(G100*D100,2)</f>
        <v>0</v>
      </c>
      <c r="M100" s="140">
        <f>ROUND(H100*D100,2)</f>
        <v>0</v>
      </c>
      <c r="N100" s="140">
        <f t="shared" si="269"/>
        <v>0</v>
      </c>
      <c r="O100" s="140">
        <f>N100+M100+L100</f>
        <v>0</v>
      </c>
      <c r="R100" s="37"/>
    </row>
    <row r="101" spans="1:18" s="15" customFormat="1" ht="12.75">
      <c r="A101" s="155"/>
      <c r="B101" s="95" t="s">
        <v>157</v>
      </c>
      <c r="C101" s="105"/>
      <c r="D101" s="105"/>
      <c r="E101" s="140">
        <v>0</v>
      </c>
      <c r="F101" s="140">
        <v>0</v>
      </c>
      <c r="G101" s="140"/>
      <c r="H101" s="140">
        <v>0</v>
      </c>
      <c r="I101" s="140">
        <v>0</v>
      </c>
      <c r="J101" s="140"/>
      <c r="K101" s="140"/>
      <c r="L101" s="140"/>
      <c r="M101" s="140"/>
      <c r="N101" s="140"/>
      <c r="O101" s="140"/>
      <c r="R101" s="37"/>
    </row>
    <row r="102" spans="1:18" s="15" customFormat="1" ht="12.75">
      <c r="A102" s="155">
        <v>83</v>
      </c>
      <c r="B102" s="171" t="s">
        <v>160</v>
      </c>
      <c r="C102" s="105" t="s">
        <v>24</v>
      </c>
      <c r="D102" s="105">
        <v>2</v>
      </c>
      <c r="E102" s="140">
        <v>0</v>
      </c>
      <c r="F102" s="140">
        <v>0</v>
      </c>
      <c r="G102" s="140">
        <f t="shared" ref="G102:G111" si="277">ROUND(F102*E102,2)</f>
        <v>0</v>
      </c>
      <c r="H102" s="140">
        <v>0</v>
      </c>
      <c r="I102" s="140">
        <v>0</v>
      </c>
      <c r="J102" s="140">
        <f t="shared" ref="J102:J111" si="278">I102+H102+G102</f>
        <v>0</v>
      </c>
      <c r="K102" s="140">
        <f t="shared" ref="K102:K111" si="279">ROUND(E102*D102,2)</f>
        <v>0</v>
      </c>
      <c r="L102" s="140">
        <f t="shared" ref="L102:L111" si="280">ROUND(G102*D102,2)</f>
        <v>0</v>
      </c>
      <c r="M102" s="140">
        <f t="shared" ref="M102:M111" si="281">ROUND(H102*D102,2)</f>
        <v>0</v>
      </c>
      <c r="N102" s="140">
        <f t="shared" ref="N102:N111" si="282">ROUND(I102*D102,2)</f>
        <v>0</v>
      </c>
      <c r="O102" s="140">
        <f t="shared" ref="O102:O111" si="283">N102+M102+L102</f>
        <v>0</v>
      </c>
      <c r="R102" s="37"/>
    </row>
    <row r="103" spans="1:18" s="15" customFormat="1" ht="12.75">
      <c r="A103" s="155">
        <v>84</v>
      </c>
      <c r="B103" s="171" t="s">
        <v>166</v>
      </c>
      <c r="C103" s="105" t="s">
        <v>24</v>
      </c>
      <c r="D103" s="105">
        <v>1</v>
      </c>
      <c r="E103" s="140">
        <v>0</v>
      </c>
      <c r="F103" s="140">
        <v>0</v>
      </c>
      <c r="G103" s="140">
        <f t="shared" si="277"/>
        <v>0</v>
      </c>
      <c r="H103" s="140">
        <v>0</v>
      </c>
      <c r="I103" s="140">
        <v>0</v>
      </c>
      <c r="J103" s="140">
        <f t="shared" si="278"/>
        <v>0</v>
      </c>
      <c r="K103" s="140">
        <f t="shared" si="279"/>
        <v>0</v>
      </c>
      <c r="L103" s="140">
        <f t="shared" si="280"/>
        <v>0</v>
      </c>
      <c r="M103" s="140">
        <f t="shared" si="281"/>
        <v>0</v>
      </c>
      <c r="N103" s="140">
        <f t="shared" si="282"/>
        <v>0</v>
      </c>
      <c r="O103" s="140">
        <f t="shared" si="283"/>
        <v>0</v>
      </c>
      <c r="R103" s="37"/>
    </row>
    <row r="104" spans="1:18" s="15" customFormat="1" ht="12.75">
      <c r="A104" s="155">
        <v>85</v>
      </c>
      <c r="B104" s="171" t="s">
        <v>167</v>
      </c>
      <c r="C104" s="105" t="s">
        <v>24</v>
      </c>
      <c r="D104" s="105">
        <v>1</v>
      </c>
      <c r="E104" s="140">
        <v>0</v>
      </c>
      <c r="F104" s="140">
        <v>0</v>
      </c>
      <c r="G104" s="140">
        <f t="shared" si="277"/>
        <v>0</v>
      </c>
      <c r="H104" s="140">
        <v>0</v>
      </c>
      <c r="I104" s="140">
        <v>0</v>
      </c>
      <c r="J104" s="140">
        <f t="shared" si="278"/>
        <v>0</v>
      </c>
      <c r="K104" s="140">
        <f t="shared" si="279"/>
        <v>0</v>
      </c>
      <c r="L104" s="140">
        <f t="shared" si="280"/>
        <v>0</v>
      </c>
      <c r="M104" s="140">
        <f t="shared" si="281"/>
        <v>0</v>
      </c>
      <c r="N104" s="140">
        <f t="shared" si="282"/>
        <v>0</v>
      </c>
      <c r="O104" s="140">
        <f t="shared" si="283"/>
        <v>0</v>
      </c>
      <c r="R104" s="37"/>
    </row>
    <row r="105" spans="1:18" s="15" customFormat="1" ht="12.75">
      <c r="A105" s="155">
        <v>86</v>
      </c>
      <c r="B105" s="171" t="s">
        <v>161</v>
      </c>
      <c r="C105" s="105" t="s">
        <v>24</v>
      </c>
      <c r="D105" s="105">
        <v>1</v>
      </c>
      <c r="E105" s="140">
        <v>0</v>
      </c>
      <c r="F105" s="140">
        <v>0</v>
      </c>
      <c r="G105" s="140">
        <f t="shared" si="277"/>
        <v>0</v>
      </c>
      <c r="H105" s="140">
        <v>0</v>
      </c>
      <c r="I105" s="140">
        <v>0</v>
      </c>
      <c r="J105" s="140">
        <f t="shared" si="278"/>
        <v>0</v>
      </c>
      <c r="K105" s="140">
        <f t="shared" si="279"/>
        <v>0</v>
      </c>
      <c r="L105" s="140">
        <f t="shared" si="280"/>
        <v>0</v>
      </c>
      <c r="M105" s="140">
        <f t="shared" si="281"/>
        <v>0</v>
      </c>
      <c r="N105" s="140">
        <f t="shared" si="282"/>
        <v>0</v>
      </c>
      <c r="O105" s="140">
        <f t="shared" si="283"/>
        <v>0</v>
      </c>
      <c r="R105" s="37"/>
    </row>
    <row r="106" spans="1:18" s="15" customFormat="1" ht="12.75">
      <c r="A106" s="155">
        <v>87</v>
      </c>
      <c r="B106" s="171" t="s">
        <v>162</v>
      </c>
      <c r="C106" s="105" t="s">
        <v>24</v>
      </c>
      <c r="D106" s="105">
        <v>6</v>
      </c>
      <c r="E106" s="140">
        <v>0</v>
      </c>
      <c r="F106" s="140">
        <v>0</v>
      </c>
      <c r="G106" s="140">
        <f t="shared" si="277"/>
        <v>0</v>
      </c>
      <c r="H106" s="140">
        <v>0</v>
      </c>
      <c r="I106" s="140">
        <v>0</v>
      </c>
      <c r="J106" s="140">
        <f t="shared" si="278"/>
        <v>0</v>
      </c>
      <c r="K106" s="140">
        <f t="shared" si="279"/>
        <v>0</v>
      </c>
      <c r="L106" s="140">
        <f t="shared" si="280"/>
        <v>0</v>
      </c>
      <c r="M106" s="140">
        <f t="shared" si="281"/>
        <v>0</v>
      </c>
      <c r="N106" s="140">
        <f t="shared" si="282"/>
        <v>0</v>
      </c>
      <c r="O106" s="140">
        <f t="shared" si="283"/>
        <v>0</v>
      </c>
      <c r="R106" s="37"/>
    </row>
    <row r="107" spans="1:18" s="15" customFormat="1" ht="12.75">
      <c r="A107" s="155">
        <v>88</v>
      </c>
      <c r="B107" s="171" t="s">
        <v>163</v>
      </c>
      <c r="C107" s="105" t="s">
        <v>24</v>
      </c>
      <c r="D107" s="105">
        <v>1</v>
      </c>
      <c r="E107" s="140">
        <v>0</v>
      </c>
      <c r="F107" s="140">
        <v>0</v>
      </c>
      <c r="G107" s="140">
        <f t="shared" si="277"/>
        <v>0</v>
      </c>
      <c r="H107" s="140">
        <v>0</v>
      </c>
      <c r="I107" s="140">
        <v>0</v>
      </c>
      <c r="J107" s="140">
        <f t="shared" si="278"/>
        <v>0</v>
      </c>
      <c r="K107" s="140">
        <f t="shared" si="279"/>
        <v>0</v>
      </c>
      <c r="L107" s="140">
        <f t="shared" si="280"/>
        <v>0</v>
      </c>
      <c r="M107" s="140">
        <f t="shared" si="281"/>
        <v>0</v>
      </c>
      <c r="N107" s="140">
        <f t="shared" si="282"/>
        <v>0</v>
      </c>
      <c r="O107" s="140">
        <f t="shared" si="283"/>
        <v>0</v>
      </c>
      <c r="R107" s="37"/>
    </row>
    <row r="108" spans="1:18" s="15" customFormat="1" ht="25.5">
      <c r="A108" s="155">
        <v>89</v>
      </c>
      <c r="B108" s="171" t="s">
        <v>238</v>
      </c>
      <c r="C108" s="105" t="s">
        <v>24</v>
      </c>
      <c r="D108" s="105">
        <v>1</v>
      </c>
      <c r="E108" s="140">
        <v>0</v>
      </c>
      <c r="F108" s="140">
        <v>0</v>
      </c>
      <c r="G108" s="140">
        <f t="shared" si="277"/>
        <v>0</v>
      </c>
      <c r="H108" s="140">
        <v>0</v>
      </c>
      <c r="I108" s="140">
        <v>0</v>
      </c>
      <c r="J108" s="140">
        <f t="shared" si="278"/>
        <v>0</v>
      </c>
      <c r="K108" s="140">
        <f t="shared" si="279"/>
        <v>0</v>
      </c>
      <c r="L108" s="140">
        <f t="shared" si="280"/>
        <v>0</v>
      </c>
      <c r="M108" s="140">
        <f t="shared" si="281"/>
        <v>0</v>
      </c>
      <c r="N108" s="140">
        <f t="shared" si="282"/>
        <v>0</v>
      </c>
      <c r="O108" s="140">
        <f t="shared" si="283"/>
        <v>0</v>
      </c>
      <c r="R108" s="37"/>
    </row>
    <row r="109" spans="1:18" s="15" customFormat="1" ht="12.75">
      <c r="A109" s="155">
        <v>90</v>
      </c>
      <c r="B109" s="171" t="s">
        <v>164</v>
      </c>
      <c r="C109" s="105" t="s">
        <v>24</v>
      </c>
      <c r="D109" s="105">
        <v>2</v>
      </c>
      <c r="E109" s="140">
        <v>0</v>
      </c>
      <c r="F109" s="140">
        <v>0</v>
      </c>
      <c r="G109" s="140">
        <f t="shared" si="277"/>
        <v>0</v>
      </c>
      <c r="H109" s="140">
        <v>0</v>
      </c>
      <c r="I109" s="140">
        <v>0</v>
      </c>
      <c r="J109" s="140">
        <f t="shared" si="278"/>
        <v>0</v>
      </c>
      <c r="K109" s="140">
        <f t="shared" si="279"/>
        <v>0</v>
      </c>
      <c r="L109" s="140">
        <f t="shared" si="280"/>
        <v>0</v>
      </c>
      <c r="M109" s="140">
        <f t="shared" si="281"/>
        <v>0</v>
      </c>
      <c r="N109" s="140">
        <f t="shared" si="282"/>
        <v>0</v>
      </c>
      <c r="O109" s="140">
        <f t="shared" si="283"/>
        <v>0</v>
      </c>
      <c r="R109" s="37"/>
    </row>
    <row r="110" spans="1:18" s="15" customFormat="1" ht="12.75">
      <c r="A110" s="155">
        <v>91</v>
      </c>
      <c r="B110" s="171" t="s">
        <v>165</v>
      </c>
      <c r="C110" s="105" t="s">
        <v>24</v>
      </c>
      <c r="D110" s="105">
        <v>2</v>
      </c>
      <c r="E110" s="140">
        <v>0</v>
      </c>
      <c r="F110" s="140">
        <v>0</v>
      </c>
      <c r="G110" s="140">
        <f t="shared" si="277"/>
        <v>0</v>
      </c>
      <c r="H110" s="140">
        <v>0</v>
      </c>
      <c r="I110" s="140">
        <v>0</v>
      </c>
      <c r="J110" s="140">
        <f t="shared" si="278"/>
        <v>0</v>
      </c>
      <c r="K110" s="140">
        <f t="shared" si="279"/>
        <v>0</v>
      </c>
      <c r="L110" s="140">
        <f t="shared" si="280"/>
        <v>0</v>
      </c>
      <c r="M110" s="140">
        <f t="shared" si="281"/>
        <v>0</v>
      </c>
      <c r="N110" s="140">
        <f t="shared" si="282"/>
        <v>0</v>
      </c>
      <c r="O110" s="140">
        <f t="shared" si="283"/>
        <v>0</v>
      </c>
      <c r="R110" s="37"/>
    </row>
    <row r="111" spans="1:18" s="15" customFormat="1" ht="12.75">
      <c r="A111" s="155">
        <v>92</v>
      </c>
      <c r="B111" s="171" t="s">
        <v>378</v>
      </c>
      <c r="C111" s="105" t="s">
        <v>24</v>
      </c>
      <c r="D111" s="105">
        <v>1</v>
      </c>
      <c r="E111" s="140">
        <v>0</v>
      </c>
      <c r="F111" s="140">
        <v>0</v>
      </c>
      <c r="G111" s="140">
        <f t="shared" si="277"/>
        <v>0</v>
      </c>
      <c r="H111" s="140">
        <v>0</v>
      </c>
      <c r="I111" s="140">
        <v>0</v>
      </c>
      <c r="J111" s="140">
        <f t="shared" si="278"/>
        <v>0</v>
      </c>
      <c r="K111" s="140">
        <f t="shared" si="279"/>
        <v>0</v>
      </c>
      <c r="L111" s="140">
        <f t="shared" si="280"/>
        <v>0</v>
      </c>
      <c r="M111" s="140">
        <f t="shared" si="281"/>
        <v>0</v>
      </c>
      <c r="N111" s="140">
        <f t="shared" si="282"/>
        <v>0</v>
      </c>
      <c r="O111" s="140">
        <f t="shared" si="283"/>
        <v>0</v>
      </c>
      <c r="R111" s="37"/>
    </row>
    <row r="112" spans="1:18" s="15" customFormat="1" ht="12.75">
      <c r="A112" s="155">
        <v>93</v>
      </c>
      <c r="B112" s="171" t="s">
        <v>173</v>
      </c>
      <c r="C112" s="105" t="s">
        <v>24</v>
      </c>
      <c r="D112" s="105">
        <v>2</v>
      </c>
      <c r="E112" s="140">
        <v>0</v>
      </c>
      <c r="F112" s="140">
        <v>0</v>
      </c>
      <c r="G112" s="140">
        <f t="shared" ref="G112:G118" si="284">ROUND(F112*E112,2)</f>
        <v>0</v>
      </c>
      <c r="H112" s="140">
        <v>0</v>
      </c>
      <c r="I112" s="140">
        <v>0</v>
      </c>
      <c r="J112" s="140">
        <f t="shared" ref="J112:J118" si="285">I112+H112+G112</f>
        <v>0</v>
      </c>
      <c r="K112" s="140">
        <f t="shared" ref="K112:K118" si="286">ROUND(E112*D112,2)</f>
        <v>0</v>
      </c>
      <c r="L112" s="140">
        <f t="shared" ref="L112:L118" si="287">ROUND(G112*D112,2)</f>
        <v>0</v>
      </c>
      <c r="M112" s="140">
        <f t="shared" ref="M112:M118" si="288">ROUND(H112*D112,2)</f>
        <v>0</v>
      </c>
      <c r="N112" s="140">
        <f t="shared" ref="N112:N118" si="289">ROUND(I112*D112,2)</f>
        <v>0</v>
      </c>
      <c r="O112" s="140">
        <f t="shared" ref="O112:O118" si="290">N112+M112+L112</f>
        <v>0</v>
      </c>
      <c r="R112" s="37"/>
    </row>
    <row r="113" spans="1:18" s="15" customFormat="1" ht="12.75">
      <c r="A113" s="155">
        <v>94</v>
      </c>
      <c r="B113" s="171" t="s">
        <v>174</v>
      </c>
      <c r="C113" s="105" t="s">
        <v>24</v>
      </c>
      <c r="D113" s="105">
        <v>2</v>
      </c>
      <c r="E113" s="140">
        <v>0</v>
      </c>
      <c r="F113" s="140">
        <v>0</v>
      </c>
      <c r="G113" s="140">
        <f t="shared" si="284"/>
        <v>0</v>
      </c>
      <c r="H113" s="140">
        <v>0</v>
      </c>
      <c r="I113" s="140">
        <v>0</v>
      </c>
      <c r="J113" s="140">
        <f t="shared" si="285"/>
        <v>0</v>
      </c>
      <c r="K113" s="140">
        <f t="shared" si="286"/>
        <v>0</v>
      </c>
      <c r="L113" s="140">
        <f t="shared" si="287"/>
        <v>0</v>
      </c>
      <c r="M113" s="140">
        <f t="shared" si="288"/>
        <v>0</v>
      </c>
      <c r="N113" s="140">
        <f t="shared" si="289"/>
        <v>0</v>
      </c>
      <c r="O113" s="140">
        <f t="shared" si="290"/>
        <v>0</v>
      </c>
      <c r="R113" s="37"/>
    </row>
    <row r="114" spans="1:18" s="15" customFormat="1" ht="12.75">
      <c r="A114" s="155">
        <v>95</v>
      </c>
      <c r="B114" s="171" t="s">
        <v>169</v>
      </c>
      <c r="C114" s="105" t="s">
        <v>24</v>
      </c>
      <c r="D114" s="105">
        <v>1</v>
      </c>
      <c r="E114" s="140">
        <v>0</v>
      </c>
      <c r="F114" s="140">
        <v>0</v>
      </c>
      <c r="G114" s="140">
        <f t="shared" si="284"/>
        <v>0</v>
      </c>
      <c r="H114" s="140">
        <v>0</v>
      </c>
      <c r="I114" s="140">
        <v>0</v>
      </c>
      <c r="J114" s="140">
        <f t="shared" si="285"/>
        <v>0</v>
      </c>
      <c r="K114" s="140">
        <f t="shared" si="286"/>
        <v>0</v>
      </c>
      <c r="L114" s="140">
        <f t="shared" si="287"/>
        <v>0</v>
      </c>
      <c r="M114" s="140">
        <f t="shared" si="288"/>
        <v>0</v>
      </c>
      <c r="N114" s="140">
        <f t="shared" si="289"/>
        <v>0</v>
      </c>
      <c r="O114" s="140">
        <f t="shared" si="290"/>
        <v>0</v>
      </c>
      <c r="R114" s="37"/>
    </row>
    <row r="115" spans="1:18" s="15" customFormat="1" ht="25.5">
      <c r="A115" s="155">
        <v>96</v>
      </c>
      <c r="B115" s="171" t="s">
        <v>170</v>
      </c>
      <c r="C115" s="105" t="s">
        <v>47</v>
      </c>
      <c r="D115" s="105">
        <v>1</v>
      </c>
      <c r="E115" s="140">
        <v>0</v>
      </c>
      <c r="F115" s="140">
        <v>0</v>
      </c>
      <c r="G115" s="140">
        <f t="shared" si="284"/>
        <v>0</v>
      </c>
      <c r="H115" s="140">
        <v>0</v>
      </c>
      <c r="I115" s="140">
        <v>0</v>
      </c>
      <c r="J115" s="140">
        <f t="shared" si="285"/>
        <v>0</v>
      </c>
      <c r="K115" s="140">
        <f t="shared" si="286"/>
        <v>0</v>
      </c>
      <c r="L115" s="140">
        <f t="shared" si="287"/>
        <v>0</v>
      </c>
      <c r="M115" s="140">
        <f t="shared" si="288"/>
        <v>0</v>
      </c>
      <c r="N115" s="140">
        <f t="shared" si="289"/>
        <v>0</v>
      </c>
      <c r="O115" s="140">
        <f t="shared" si="290"/>
        <v>0</v>
      </c>
      <c r="R115" s="37"/>
    </row>
    <row r="116" spans="1:18" s="15" customFormat="1" ht="12.75">
      <c r="A116" s="155">
        <v>97</v>
      </c>
      <c r="B116" s="171" t="s">
        <v>171</v>
      </c>
      <c r="C116" s="105" t="s">
        <v>24</v>
      </c>
      <c r="D116" s="105">
        <v>1</v>
      </c>
      <c r="E116" s="140">
        <v>0</v>
      </c>
      <c r="F116" s="140">
        <v>0</v>
      </c>
      <c r="G116" s="140">
        <f t="shared" si="284"/>
        <v>0</v>
      </c>
      <c r="H116" s="140">
        <v>0</v>
      </c>
      <c r="I116" s="140">
        <v>0</v>
      </c>
      <c r="J116" s="140">
        <f t="shared" si="285"/>
        <v>0</v>
      </c>
      <c r="K116" s="140">
        <f t="shared" si="286"/>
        <v>0</v>
      </c>
      <c r="L116" s="140">
        <f t="shared" si="287"/>
        <v>0</v>
      </c>
      <c r="M116" s="140">
        <f t="shared" si="288"/>
        <v>0</v>
      </c>
      <c r="N116" s="140">
        <f t="shared" si="289"/>
        <v>0</v>
      </c>
      <c r="O116" s="140">
        <f t="shared" si="290"/>
        <v>0</v>
      </c>
      <c r="R116" s="37"/>
    </row>
    <row r="117" spans="1:18" s="15" customFormat="1" ht="12.75">
      <c r="A117" s="155">
        <v>98</v>
      </c>
      <c r="B117" s="171" t="s">
        <v>172</v>
      </c>
      <c r="C117" s="105" t="s">
        <v>24</v>
      </c>
      <c r="D117" s="105">
        <v>3</v>
      </c>
      <c r="E117" s="140">
        <v>0</v>
      </c>
      <c r="F117" s="140">
        <v>0</v>
      </c>
      <c r="G117" s="140">
        <f t="shared" si="284"/>
        <v>0</v>
      </c>
      <c r="H117" s="140">
        <v>0</v>
      </c>
      <c r="I117" s="140">
        <v>0</v>
      </c>
      <c r="J117" s="140">
        <f t="shared" si="285"/>
        <v>0</v>
      </c>
      <c r="K117" s="140">
        <f t="shared" si="286"/>
        <v>0</v>
      </c>
      <c r="L117" s="140">
        <f t="shared" si="287"/>
        <v>0</v>
      </c>
      <c r="M117" s="140">
        <f t="shared" si="288"/>
        <v>0</v>
      </c>
      <c r="N117" s="140">
        <f t="shared" si="289"/>
        <v>0</v>
      </c>
      <c r="O117" s="140">
        <f t="shared" si="290"/>
        <v>0</v>
      </c>
      <c r="R117" s="37"/>
    </row>
    <row r="118" spans="1:18" s="15" customFormat="1" ht="38.25">
      <c r="A118" s="155">
        <v>99</v>
      </c>
      <c r="B118" s="171" t="s">
        <v>168</v>
      </c>
      <c r="C118" s="105" t="s">
        <v>47</v>
      </c>
      <c r="D118" s="105">
        <v>2</v>
      </c>
      <c r="E118" s="140">
        <v>0</v>
      </c>
      <c r="F118" s="140">
        <v>0</v>
      </c>
      <c r="G118" s="140">
        <f t="shared" si="284"/>
        <v>0</v>
      </c>
      <c r="H118" s="140">
        <v>0</v>
      </c>
      <c r="I118" s="140">
        <v>0</v>
      </c>
      <c r="J118" s="140">
        <f t="shared" si="285"/>
        <v>0</v>
      </c>
      <c r="K118" s="140">
        <f t="shared" si="286"/>
        <v>0</v>
      </c>
      <c r="L118" s="140">
        <f t="shared" si="287"/>
        <v>0</v>
      </c>
      <c r="M118" s="140">
        <f t="shared" si="288"/>
        <v>0</v>
      </c>
      <c r="N118" s="140">
        <f t="shared" si="289"/>
        <v>0</v>
      </c>
      <c r="O118" s="140">
        <f t="shared" si="290"/>
        <v>0</v>
      </c>
      <c r="R118" s="37"/>
    </row>
    <row r="119" spans="1:18" s="15" customFormat="1" ht="12.75">
      <c r="A119" s="155"/>
      <c r="B119" s="95" t="s">
        <v>60</v>
      </c>
      <c r="C119" s="105"/>
      <c r="D119" s="105"/>
      <c r="E119" s="140">
        <v>0</v>
      </c>
      <c r="F119" s="140">
        <v>0</v>
      </c>
      <c r="G119" s="140"/>
      <c r="H119" s="140">
        <v>0</v>
      </c>
      <c r="I119" s="140">
        <v>0</v>
      </c>
      <c r="J119" s="140"/>
      <c r="K119" s="140"/>
      <c r="L119" s="140">
        <f t="shared" ref="L119:L128" si="291">ROUND(G119*D119,2)</f>
        <v>0</v>
      </c>
      <c r="M119" s="140">
        <f t="shared" ref="M119:M128" si="292">ROUND(H119*D119,2)</f>
        <v>0</v>
      </c>
      <c r="N119" s="140">
        <f t="shared" ref="N119:N128" si="293">ROUND(I119*D119,2)</f>
        <v>0</v>
      </c>
      <c r="O119" s="140">
        <f t="shared" ref="O119:O128" si="294">N119+M119+L119</f>
        <v>0</v>
      </c>
      <c r="R119" s="37"/>
    </row>
    <row r="120" spans="1:18" s="15" customFormat="1" ht="36" customHeight="1">
      <c r="A120" s="155">
        <v>100</v>
      </c>
      <c r="B120" s="171" t="s">
        <v>148</v>
      </c>
      <c r="C120" s="105" t="s">
        <v>24</v>
      </c>
      <c r="D120" s="105">
        <v>2</v>
      </c>
      <c r="E120" s="140">
        <v>0</v>
      </c>
      <c r="F120" s="140">
        <v>0</v>
      </c>
      <c r="G120" s="140">
        <f t="shared" ref="G120:G128" si="295">ROUND(F120*E120,2)</f>
        <v>0</v>
      </c>
      <c r="H120" s="140">
        <v>0</v>
      </c>
      <c r="I120" s="140">
        <v>0</v>
      </c>
      <c r="J120" s="140">
        <f t="shared" ref="J120:J128" si="296">I120+H120+G120</f>
        <v>0</v>
      </c>
      <c r="K120" s="140">
        <f t="shared" ref="K120:K128" si="297">ROUND(E120*D120,2)</f>
        <v>0</v>
      </c>
      <c r="L120" s="140">
        <f t="shared" si="291"/>
        <v>0</v>
      </c>
      <c r="M120" s="140">
        <f t="shared" si="292"/>
        <v>0</v>
      </c>
      <c r="N120" s="140">
        <f t="shared" si="293"/>
        <v>0</v>
      </c>
      <c r="O120" s="140">
        <f t="shared" si="294"/>
        <v>0</v>
      </c>
      <c r="R120" s="37"/>
    </row>
    <row r="121" spans="1:18" s="15" customFormat="1" ht="15" customHeight="1">
      <c r="A121" s="155">
        <v>101</v>
      </c>
      <c r="B121" s="171" t="s">
        <v>149</v>
      </c>
      <c r="C121" s="105" t="s">
        <v>24</v>
      </c>
      <c r="D121" s="105">
        <v>2</v>
      </c>
      <c r="E121" s="140">
        <v>0</v>
      </c>
      <c r="F121" s="140">
        <v>0</v>
      </c>
      <c r="G121" s="140">
        <f t="shared" si="295"/>
        <v>0</v>
      </c>
      <c r="H121" s="140">
        <v>0</v>
      </c>
      <c r="I121" s="140">
        <v>0</v>
      </c>
      <c r="J121" s="140">
        <f t="shared" si="296"/>
        <v>0</v>
      </c>
      <c r="K121" s="140">
        <f t="shared" si="297"/>
        <v>0</v>
      </c>
      <c r="L121" s="140">
        <f t="shared" si="291"/>
        <v>0</v>
      </c>
      <c r="M121" s="140">
        <f t="shared" si="292"/>
        <v>0</v>
      </c>
      <c r="N121" s="140">
        <f t="shared" si="293"/>
        <v>0</v>
      </c>
      <c r="O121" s="140">
        <f t="shared" si="294"/>
        <v>0</v>
      </c>
      <c r="R121" s="37"/>
    </row>
    <row r="122" spans="1:18" s="15" customFormat="1" ht="36.75" customHeight="1">
      <c r="A122" s="155">
        <v>102</v>
      </c>
      <c r="B122" s="171" t="s">
        <v>150</v>
      </c>
      <c r="C122" s="105" t="s">
        <v>24</v>
      </c>
      <c r="D122" s="105">
        <v>2</v>
      </c>
      <c r="E122" s="140">
        <v>0</v>
      </c>
      <c r="F122" s="140">
        <v>0</v>
      </c>
      <c r="G122" s="140">
        <f t="shared" si="295"/>
        <v>0</v>
      </c>
      <c r="H122" s="140">
        <v>0</v>
      </c>
      <c r="I122" s="140">
        <v>0</v>
      </c>
      <c r="J122" s="140">
        <f t="shared" si="296"/>
        <v>0</v>
      </c>
      <c r="K122" s="140">
        <f t="shared" si="297"/>
        <v>0</v>
      </c>
      <c r="L122" s="140">
        <f t="shared" si="291"/>
        <v>0</v>
      </c>
      <c r="M122" s="140">
        <f t="shared" si="292"/>
        <v>0</v>
      </c>
      <c r="N122" s="140">
        <f t="shared" si="293"/>
        <v>0</v>
      </c>
      <c r="O122" s="140">
        <f t="shared" si="294"/>
        <v>0</v>
      </c>
      <c r="R122" s="37"/>
    </row>
    <row r="123" spans="1:18" s="15" customFormat="1" ht="25.5">
      <c r="A123" s="155">
        <v>103</v>
      </c>
      <c r="B123" s="171" t="s">
        <v>151</v>
      </c>
      <c r="C123" s="105" t="s">
        <v>24</v>
      </c>
      <c r="D123" s="105">
        <v>1</v>
      </c>
      <c r="E123" s="140">
        <v>0</v>
      </c>
      <c r="F123" s="140">
        <v>0</v>
      </c>
      <c r="G123" s="140">
        <f t="shared" si="295"/>
        <v>0</v>
      </c>
      <c r="H123" s="140">
        <v>0</v>
      </c>
      <c r="I123" s="140">
        <v>0</v>
      </c>
      <c r="J123" s="140">
        <f t="shared" si="296"/>
        <v>0</v>
      </c>
      <c r="K123" s="140">
        <f t="shared" si="297"/>
        <v>0</v>
      </c>
      <c r="L123" s="140">
        <f t="shared" si="291"/>
        <v>0</v>
      </c>
      <c r="M123" s="140">
        <f t="shared" si="292"/>
        <v>0</v>
      </c>
      <c r="N123" s="140">
        <f t="shared" si="293"/>
        <v>0</v>
      </c>
      <c r="O123" s="140">
        <f t="shared" si="294"/>
        <v>0</v>
      </c>
      <c r="R123" s="37"/>
    </row>
    <row r="124" spans="1:18" s="15" customFormat="1" ht="25.5" customHeight="1">
      <c r="A124" s="155">
        <v>104</v>
      </c>
      <c r="B124" s="171" t="s">
        <v>152</v>
      </c>
      <c r="C124" s="105" t="s">
        <v>24</v>
      </c>
      <c r="D124" s="105">
        <v>1</v>
      </c>
      <c r="E124" s="140">
        <v>0</v>
      </c>
      <c r="F124" s="140">
        <v>0</v>
      </c>
      <c r="G124" s="140">
        <f t="shared" ref="G124" si="298">ROUND(F124*E124,2)</f>
        <v>0</v>
      </c>
      <c r="H124" s="140">
        <v>0</v>
      </c>
      <c r="I124" s="140">
        <v>0</v>
      </c>
      <c r="J124" s="140">
        <f t="shared" ref="J124" si="299">I124+H124+G124</f>
        <v>0</v>
      </c>
      <c r="K124" s="140">
        <f t="shared" ref="K124" si="300">ROUND(E124*D124,2)</f>
        <v>0</v>
      </c>
      <c r="L124" s="140">
        <f t="shared" ref="L124" si="301">ROUND(G124*D124,2)</f>
        <v>0</v>
      </c>
      <c r="M124" s="140">
        <f t="shared" ref="M124" si="302">ROUND(H124*D124,2)</f>
        <v>0</v>
      </c>
      <c r="N124" s="140">
        <f t="shared" ref="N124" si="303">ROUND(I124*D124,2)</f>
        <v>0</v>
      </c>
      <c r="O124" s="140">
        <f t="shared" ref="O124" si="304">N124+M124+L124</f>
        <v>0</v>
      </c>
      <c r="R124" s="37"/>
    </row>
    <row r="125" spans="1:18" s="15" customFormat="1" ht="24.75" customHeight="1">
      <c r="A125" s="155">
        <v>105</v>
      </c>
      <c r="B125" s="171" t="s">
        <v>153</v>
      </c>
      <c r="C125" s="105" t="s">
        <v>24</v>
      </c>
      <c r="D125" s="105">
        <v>2</v>
      </c>
      <c r="E125" s="140">
        <v>0</v>
      </c>
      <c r="F125" s="140">
        <v>0</v>
      </c>
      <c r="G125" s="140">
        <f t="shared" ref="G125" si="305">ROUND(F125*E125,2)</f>
        <v>0</v>
      </c>
      <c r="H125" s="140">
        <v>0</v>
      </c>
      <c r="I125" s="140">
        <v>0</v>
      </c>
      <c r="J125" s="140">
        <f t="shared" ref="J125" si="306">I125+H125+G125</f>
        <v>0</v>
      </c>
      <c r="K125" s="140">
        <f t="shared" ref="K125" si="307">ROUND(E125*D125,2)</f>
        <v>0</v>
      </c>
      <c r="L125" s="140">
        <f t="shared" ref="L125" si="308">ROUND(G125*D125,2)</f>
        <v>0</v>
      </c>
      <c r="M125" s="140">
        <f t="shared" ref="M125" si="309">ROUND(H125*D125,2)</f>
        <v>0</v>
      </c>
      <c r="N125" s="140">
        <f t="shared" ref="N125" si="310">ROUND(I125*D125,2)</f>
        <v>0</v>
      </c>
      <c r="O125" s="140">
        <f t="shared" ref="O125" si="311">N125+M125+L125</f>
        <v>0</v>
      </c>
      <c r="R125" s="37"/>
    </row>
    <row r="126" spans="1:18" s="15" customFormat="1" ht="15.75" customHeight="1">
      <c r="A126" s="155">
        <v>106</v>
      </c>
      <c r="B126" s="171" t="s">
        <v>154</v>
      </c>
      <c r="C126" s="105" t="s">
        <v>24</v>
      </c>
      <c r="D126" s="105">
        <v>1</v>
      </c>
      <c r="E126" s="140">
        <v>0</v>
      </c>
      <c r="F126" s="140">
        <v>0</v>
      </c>
      <c r="G126" s="140">
        <f t="shared" ref="G126:G127" si="312">ROUND(F126*E126,2)</f>
        <v>0</v>
      </c>
      <c r="H126" s="140">
        <v>0</v>
      </c>
      <c r="I126" s="140">
        <v>0</v>
      </c>
      <c r="J126" s="140">
        <f t="shared" ref="J126:J127" si="313">I126+H126+G126</f>
        <v>0</v>
      </c>
      <c r="K126" s="140">
        <f t="shared" ref="K126:K127" si="314">ROUND(E126*D126,2)</f>
        <v>0</v>
      </c>
      <c r="L126" s="140">
        <f t="shared" ref="L126:L127" si="315">ROUND(G126*D126,2)</f>
        <v>0</v>
      </c>
      <c r="M126" s="140">
        <f t="shared" ref="M126:M127" si="316">ROUND(H126*D126,2)</f>
        <v>0</v>
      </c>
      <c r="N126" s="140">
        <f t="shared" ref="N126:N127" si="317">ROUND(I126*D126,2)</f>
        <v>0</v>
      </c>
      <c r="O126" s="140">
        <f t="shared" ref="O126:O127" si="318">N126+M126+L126</f>
        <v>0</v>
      </c>
      <c r="R126" s="37"/>
    </row>
    <row r="127" spans="1:18" s="15" customFormat="1" ht="36.75" customHeight="1">
      <c r="A127" s="155">
        <v>107</v>
      </c>
      <c r="B127" s="171" t="s">
        <v>155</v>
      </c>
      <c r="C127" s="105" t="s">
        <v>47</v>
      </c>
      <c r="D127" s="105">
        <v>1</v>
      </c>
      <c r="E127" s="140">
        <v>0</v>
      </c>
      <c r="F127" s="140">
        <v>0</v>
      </c>
      <c r="G127" s="140">
        <f t="shared" si="312"/>
        <v>0</v>
      </c>
      <c r="H127" s="140">
        <v>0</v>
      </c>
      <c r="I127" s="140">
        <v>0</v>
      </c>
      <c r="J127" s="140">
        <f t="shared" si="313"/>
        <v>0</v>
      </c>
      <c r="K127" s="140">
        <f t="shared" si="314"/>
        <v>0</v>
      </c>
      <c r="L127" s="140">
        <f t="shared" si="315"/>
        <v>0</v>
      </c>
      <c r="M127" s="140">
        <f t="shared" si="316"/>
        <v>0</v>
      </c>
      <c r="N127" s="140">
        <f t="shared" si="317"/>
        <v>0</v>
      </c>
      <c r="O127" s="140">
        <f t="shared" si="318"/>
        <v>0</v>
      </c>
      <c r="R127" s="37"/>
    </row>
    <row r="128" spans="1:18" s="15" customFormat="1" ht="25.5">
      <c r="A128" s="155">
        <v>108</v>
      </c>
      <c r="B128" s="171" t="s">
        <v>156</v>
      </c>
      <c r="C128" s="105" t="s">
        <v>24</v>
      </c>
      <c r="D128" s="105">
        <v>1</v>
      </c>
      <c r="E128" s="140">
        <v>0</v>
      </c>
      <c r="F128" s="140">
        <v>0</v>
      </c>
      <c r="G128" s="140">
        <f t="shared" si="295"/>
        <v>0</v>
      </c>
      <c r="H128" s="140">
        <v>0</v>
      </c>
      <c r="I128" s="140">
        <v>0</v>
      </c>
      <c r="J128" s="140">
        <f t="shared" si="296"/>
        <v>0</v>
      </c>
      <c r="K128" s="140">
        <f t="shared" si="297"/>
        <v>0</v>
      </c>
      <c r="L128" s="140">
        <f t="shared" si="291"/>
        <v>0</v>
      </c>
      <c r="M128" s="140">
        <f t="shared" si="292"/>
        <v>0</v>
      </c>
      <c r="N128" s="140">
        <f t="shared" si="293"/>
        <v>0</v>
      </c>
      <c r="O128" s="140">
        <f t="shared" si="294"/>
        <v>0</v>
      </c>
      <c r="R128" s="37"/>
    </row>
    <row r="129" spans="1:18" s="15" customFormat="1" ht="15" customHeight="1">
      <c r="A129" s="155">
        <v>109</v>
      </c>
      <c r="B129" s="171" t="s">
        <v>158</v>
      </c>
      <c r="C129" s="105" t="s">
        <v>24</v>
      </c>
      <c r="D129" s="105">
        <v>1</v>
      </c>
      <c r="E129" s="140">
        <v>0</v>
      </c>
      <c r="F129" s="140">
        <v>0</v>
      </c>
      <c r="G129" s="140">
        <f t="shared" ref="G129:G130" si="319">ROUND(F129*E129,2)</f>
        <v>0</v>
      </c>
      <c r="H129" s="140">
        <v>0</v>
      </c>
      <c r="I129" s="140">
        <v>0</v>
      </c>
      <c r="J129" s="140">
        <f t="shared" ref="J129:J130" si="320">I129+H129+G129</f>
        <v>0</v>
      </c>
      <c r="K129" s="140">
        <f t="shared" ref="K129:K130" si="321">ROUND(E129*D129,2)</f>
        <v>0</v>
      </c>
      <c r="L129" s="140">
        <f t="shared" ref="L129:L130" si="322">ROUND(G129*D129,2)</f>
        <v>0</v>
      </c>
      <c r="M129" s="140">
        <f t="shared" ref="M129:M130" si="323">ROUND(H129*D129,2)</f>
        <v>0</v>
      </c>
      <c r="N129" s="140">
        <f t="shared" ref="N129:N130" si="324">ROUND(I129*D129,2)</f>
        <v>0</v>
      </c>
      <c r="O129" s="140">
        <f t="shared" ref="O129:O130" si="325">N129+M129+L129</f>
        <v>0</v>
      </c>
      <c r="R129" s="37"/>
    </row>
    <row r="130" spans="1:18" s="15" customFormat="1" ht="14.25" customHeight="1">
      <c r="A130" s="155">
        <v>110</v>
      </c>
      <c r="B130" s="171" t="s">
        <v>159</v>
      </c>
      <c r="C130" s="105" t="s">
        <v>24</v>
      </c>
      <c r="D130" s="105">
        <v>1</v>
      </c>
      <c r="E130" s="140">
        <v>0</v>
      </c>
      <c r="F130" s="140">
        <v>0</v>
      </c>
      <c r="G130" s="140">
        <f t="shared" si="319"/>
        <v>0</v>
      </c>
      <c r="H130" s="140">
        <v>0</v>
      </c>
      <c r="I130" s="140">
        <v>0</v>
      </c>
      <c r="J130" s="140">
        <f t="shared" si="320"/>
        <v>0</v>
      </c>
      <c r="K130" s="140">
        <f t="shared" si="321"/>
        <v>0</v>
      </c>
      <c r="L130" s="140">
        <f t="shared" si="322"/>
        <v>0</v>
      </c>
      <c r="M130" s="140">
        <f t="shared" si="323"/>
        <v>0</v>
      </c>
      <c r="N130" s="140">
        <f t="shared" si="324"/>
        <v>0</v>
      </c>
      <c r="O130" s="140">
        <f t="shared" si="325"/>
        <v>0</v>
      </c>
      <c r="R130" s="37"/>
    </row>
    <row r="131" spans="1:18" s="15" customFormat="1" ht="12.75">
      <c r="A131" s="155">
        <v>111</v>
      </c>
      <c r="B131" s="173" t="s">
        <v>50</v>
      </c>
      <c r="C131" s="105" t="s">
        <v>47</v>
      </c>
      <c r="D131" s="105">
        <v>1</v>
      </c>
      <c r="E131" s="140">
        <v>0</v>
      </c>
      <c r="F131" s="140">
        <v>0</v>
      </c>
      <c r="G131" s="140">
        <f>ROUND(F131*E131,2)</f>
        <v>0</v>
      </c>
      <c r="H131" s="140">
        <v>0</v>
      </c>
      <c r="I131" s="140">
        <v>0</v>
      </c>
      <c r="J131" s="140">
        <f>I131+H131+G131</f>
        <v>0</v>
      </c>
      <c r="K131" s="140">
        <f>ROUND(E131*D131,2)</f>
        <v>0</v>
      </c>
      <c r="L131" s="140">
        <f>ROUND(G131*D131,2)</f>
        <v>0</v>
      </c>
      <c r="M131" s="140">
        <f>ROUND(H131*D131,2)</f>
        <v>0</v>
      </c>
      <c r="N131" s="140">
        <f>ROUND(I131*D131,2)</f>
        <v>0</v>
      </c>
      <c r="O131" s="140">
        <f>N131+M131+L131</f>
        <v>0</v>
      </c>
      <c r="R131" s="37"/>
    </row>
    <row r="132" spans="1:18" s="15" customFormat="1" ht="12.75">
      <c r="A132" s="155"/>
      <c r="B132" s="173"/>
      <c r="C132" s="105"/>
      <c r="D132" s="105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40"/>
      <c r="R132" s="37"/>
    </row>
    <row r="133" spans="1:18" s="15" customFormat="1" ht="12.75">
      <c r="A133" s="158"/>
      <c r="B133" s="159"/>
      <c r="C133" s="160"/>
      <c r="D133" s="161"/>
      <c r="E133" s="162"/>
      <c r="F133" s="140"/>
      <c r="G133" s="140">
        <f>ROUND(F133*E133,2)</f>
        <v>0</v>
      </c>
      <c r="H133" s="162"/>
      <c r="I133" s="162"/>
      <c r="J133" s="140">
        <f>I133+H133+G133</f>
        <v>0</v>
      </c>
      <c r="K133" s="140">
        <f>ROUND(E133*D133,2)</f>
        <v>0</v>
      </c>
      <c r="L133" s="140">
        <f>ROUND(G133*D133,2)</f>
        <v>0</v>
      </c>
      <c r="M133" s="140">
        <f>ROUND(H133*D133,2)</f>
        <v>0</v>
      </c>
      <c r="N133" s="140">
        <f>ROUND(I133*D133,2)</f>
        <v>0</v>
      </c>
      <c r="O133" s="140">
        <f>N133+M133+L133</f>
        <v>0</v>
      </c>
      <c r="R133" s="37"/>
    </row>
    <row r="134" spans="1:18" s="15" customFormat="1" ht="12.75" customHeight="1">
      <c r="A134" s="141"/>
      <c r="B134" s="262" t="s">
        <v>38</v>
      </c>
      <c r="C134" s="263"/>
      <c r="D134" s="263"/>
      <c r="E134" s="264"/>
      <c r="F134" s="174">
        <v>0.2409</v>
      </c>
      <c r="G134" s="142"/>
      <c r="H134" s="143"/>
      <c r="I134" s="143"/>
      <c r="J134" s="143"/>
      <c r="K134" s="144">
        <f>SUM(K12:K133)</f>
        <v>0</v>
      </c>
      <c r="L134" s="144">
        <f>SUM(L12:L133)</f>
        <v>0</v>
      </c>
      <c r="M134" s="144">
        <f>SUM(M12:M133)</f>
        <v>0</v>
      </c>
      <c r="N134" s="144">
        <f>SUM(N12:N133)</f>
        <v>0</v>
      </c>
      <c r="O134" s="144">
        <f>SUM(O12:O133)</f>
        <v>0</v>
      </c>
    </row>
    <row r="135" spans="1:18" s="15" customFormat="1" ht="12.75">
      <c r="A135" s="126"/>
      <c r="B135" s="126"/>
      <c r="C135" s="126"/>
      <c r="D135" s="148"/>
      <c r="E135" s="126"/>
      <c r="F135" s="145"/>
      <c r="G135" s="126"/>
      <c r="H135" s="126"/>
      <c r="I135" s="126"/>
      <c r="J135" s="126"/>
      <c r="K135" s="126"/>
      <c r="L135" s="126"/>
      <c r="M135" s="126"/>
      <c r="N135" s="146" t="s">
        <v>18</v>
      </c>
      <c r="O135" s="147">
        <f>O134</f>
        <v>0</v>
      </c>
    </row>
    <row r="136" spans="1:18" s="15" customFormat="1" ht="12.75">
      <c r="A136" s="126"/>
      <c r="B136" s="126"/>
      <c r="C136" s="126"/>
      <c r="D136" s="148"/>
      <c r="E136" s="126"/>
      <c r="F136" s="145"/>
      <c r="G136" s="126"/>
      <c r="H136" s="126"/>
      <c r="I136" s="126"/>
      <c r="J136" s="126"/>
      <c r="K136" s="126"/>
      <c r="L136" s="126"/>
      <c r="M136" s="126"/>
      <c r="N136" s="126"/>
      <c r="O136" s="126"/>
    </row>
  </sheetData>
  <customSheetViews>
    <customSheetView guid="{E62F7A29-618F-4F54-B17B-FC971683546B}" showPageBreaks="1" printArea="1" view="pageBreakPreview">
      <pageMargins left="0.25" right="0.25" top="0.75" bottom="0.75" header="0.3" footer="0.3"/>
      <printOptions horizontalCentered="1"/>
      <pageSetup paperSize="9" scale="75" orientation="landscape" r:id="rId1"/>
      <headerFooter alignWithMargins="0"/>
    </customSheetView>
  </customSheetViews>
  <mergeCells count="8">
    <mergeCell ref="B134:E134"/>
    <mergeCell ref="E10:J10"/>
    <mergeCell ref="K10:O10"/>
    <mergeCell ref="A2:N2"/>
    <mergeCell ref="A10:A11"/>
    <mergeCell ref="B10:B11"/>
    <mergeCell ref="C10:C11"/>
    <mergeCell ref="D10:D11"/>
  </mergeCells>
  <phoneticPr fontId="5" type="noConversion"/>
  <printOptions horizontalCentered="1"/>
  <pageMargins left="0.25" right="0.25" top="0.75" bottom="0.75" header="0.3" footer="0.3"/>
  <pageSetup paperSize="9" scale="87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R69"/>
  <sheetViews>
    <sheetView showZeros="0" view="pageBreakPreview" zoomScaleNormal="110" zoomScaleSheetLayoutView="100" workbookViewId="0">
      <selection activeCell="A9" sqref="A9:E9"/>
    </sheetView>
  </sheetViews>
  <sheetFormatPr defaultColWidth="9.140625" defaultRowHeight="15.75"/>
  <cols>
    <col min="1" max="1" width="9.7109375" style="35" customWidth="1"/>
    <col min="2" max="2" width="46" style="35" customWidth="1"/>
    <col min="3" max="3" width="8" style="35" customWidth="1"/>
    <col min="4" max="4" width="9.140625" style="47"/>
    <col min="5" max="5" width="8.28515625" style="35" customWidth="1"/>
    <col min="6" max="6" width="7.7109375" style="35" customWidth="1"/>
    <col min="7" max="7" width="7.140625" style="35" customWidth="1"/>
    <col min="8" max="8" width="8" style="35" customWidth="1"/>
    <col min="9" max="9" width="7.85546875" style="35" customWidth="1"/>
    <col min="10" max="10" width="8.28515625" style="35" customWidth="1"/>
    <col min="11" max="11" width="10.7109375" style="35" customWidth="1"/>
    <col min="12" max="12" width="11.140625" style="35" customWidth="1"/>
    <col min="13" max="13" width="12" style="35" customWidth="1"/>
    <col min="14" max="14" width="11" style="35" customWidth="1"/>
    <col min="15" max="15" width="13.28515625" style="35" customWidth="1"/>
    <col min="16" max="17" width="9.140625" style="35"/>
    <col min="18" max="18" width="14.85546875" style="35" customWidth="1"/>
    <col min="19" max="16384" width="9.140625" style="35"/>
  </cols>
  <sheetData>
    <row r="1" spans="1:18" s="15" customFormat="1" ht="12.75">
      <c r="A1" s="163"/>
      <c r="B1" s="163"/>
      <c r="C1" s="163"/>
      <c r="D1" s="164"/>
      <c r="E1" s="163"/>
      <c r="F1" s="165" t="s">
        <v>19</v>
      </c>
      <c r="G1" s="166" t="str">
        <f>saturs!B10</f>
        <v>1-3</v>
      </c>
      <c r="H1" s="163"/>
      <c r="I1" s="163"/>
      <c r="J1" s="163"/>
      <c r="K1" s="163"/>
      <c r="L1" s="163"/>
      <c r="M1" s="163"/>
      <c r="N1" s="163"/>
      <c r="O1" s="163"/>
    </row>
    <row r="2" spans="1:18" s="15" customFormat="1" ht="12.75">
      <c r="A2" s="267" t="str">
        <f>saturs!C10</f>
        <v>VAS daļa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163"/>
    </row>
    <row r="3" spans="1:18" s="15" customFormat="1" ht="12.75">
      <c r="A3" s="125">
        <f>Demont!A3</f>
        <v>0</v>
      </c>
      <c r="B3" s="126"/>
      <c r="C3" s="126"/>
      <c r="D3" s="148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8" s="15" customFormat="1" ht="12.75">
      <c r="A4" s="125" t="str">
        <f>Demont!A4</f>
        <v>Objekta nosaukums: APKURES KATLU MĀJAS RĪGĀ, JELGAVAS IELĀ 37 (2.TROLEJBUSU PARKS) ATJAUNOŠANAS BŪVPROJEKTS</v>
      </c>
      <c r="B4" s="127"/>
      <c r="C4" s="128"/>
      <c r="D4" s="149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8" s="15" customFormat="1" ht="12.95" customHeight="1">
      <c r="A5" s="125" t="str">
        <f>Demont!A5</f>
        <v>Būves adrese:           Jelgavas ielā 37 , Rīgā</v>
      </c>
      <c r="B5" s="183"/>
      <c r="C5" s="126"/>
      <c r="D5" s="148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8" s="15" customFormat="1" ht="12.95" customHeight="1">
      <c r="A6" s="125" t="str">
        <f>Demont!A6</f>
        <v xml:space="preserve">Pasūtījuma Nr.:        </v>
      </c>
      <c r="B6" s="183"/>
      <c r="C6" s="126"/>
      <c r="D6" s="148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8" s="15" customFormat="1" ht="12.95" customHeight="1">
      <c r="A7" s="130"/>
      <c r="B7" s="126"/>
      <c r="C7" s="126"/>
      <c r="D7" s="148"/>
      <c r="E7" s="126"/>
      <c r="F7" s="126"/>
      <c r="G7" s="126"/>
      <c r="H7" s="126"/>
      <c r="I7" s="126"/>
      <c r="J7" s="126"/>
      <c r="K7" s="126"/>
      <c r="L7" s="126"/>
      <c r="M7" s="126"/>
      <c r="N7" s="131" t="s">
        <v>377</v>
      </c>
      <c r="O7" s="132">
        <f>O64</f>
        <v>0</v>
      </c>
    </row>
    <row r="8" spans="1:18" s="15" customFormat="1" ht="12.75">
      <c r="A8" s="133"/>
      <c r="B8" s="129"/>
      <c r="C8" s="126"/>
      <c r="D8" s="148"/>
      <c r="E8" s="126"/>
      <c r="F8" s="126"/>
      <c r="G8" s="126"/>
      <c r="H8" s="126"/>
      <c r="I8" s="126"/>
      <c r="J8" s="126"/>
      <c r="K8" s="126"/>
      <c r="L8" s="126"/>
      <c r="M8" s="126"/>
      <c r="N8" s="134"/>
      <c r="O8" s="135"/>
    </row>
    <row r="9" spans="1:18" s="15" customFormat="1" ht="12.75" customHeight="1">
      <c r="A9" s="228"/>
      <c r="B9" s="229"/>
      <c r="C9" s="229"/>
      <c r="D9" s="230"/>
      <c r="E9" s="231"/>
      <c r="F9" s="126"/>
      <c r="G9" s="126"/>
      <c r="H9" s="126"/>
      <c r="I9" s="126"/>
      <c r="J9" s="126"/>
      <c r="K9" s="126"/>
      <c r="L9" s="126"/>
      <c r="M9" s="136"/>
      <c r="N9" s="126"/>
      <c r="O9" s="137" t="str">
        <f>Demont!O9</f>
        <v xml:space="preserve"> Tāme sastādīta: ….........gada …...........</v>
      </c>
    </row>
    <row r="10" spans="1:18" s="15" customFormat="1" ht="17.45" customHeight="1">
      <c r="A10" s="268" t="s">
        <v>0</v>
      </c>
      <c r="B10" s="265" t="s">
        <v>1</v>
      </c>
      <c r="C10" s="270" t="s">
        <v>2</v>
      </c>
      <c r="D10" s="270" t="s">
        <v>3</v>
      </c>
      <c r="E10" s="265" t="s">
        <v>4</v>
      </c>
      <c r="F10" s="265"/>
      <c r="G10" s="265"/>
      <c r="H10" s="265"/>
      <c r="I10" s="265"/>
      <c r="J10" s="265"/>
      <c r="K10" s="266" t="s">
        <v>12</v>
      </c>
      <c r="L10" s="266"/>
      <c r="M10" s="266"/>
      <c r="N10" s="266"/>
      <c r="O10" s="266"/>
    </row>
    <row r="11" spans="1:18" s="15" customFormat="1" ht="75" customHeight="1">
      <c r="A11" s="269"/>
      <c r="B11" s="265"/>
      <c r="C11" s="270"/>
      <c r="D11" s="270"/>
      <c r="E11" s="138" t="s">
        <v>26</v>
      </c>
      <c r="F11" s="138" t="s">
        <v>27</v>
      </c>
      <c r="G11" s="139" t="s">
        <v>28</v>
      </c>
      <c r="H11" s="138" t="s">
        <v>29</v>
      </c>
      <c r="I11" s="138" t="s">
        <v>30</v>
      </c>
      <c r="J11" s="139" t="s">
        <v>18</v>
      </c>
      <c r="K11" s="138" t="s">
        <v>8</v>
      </c>
      <c r="L11" s="139" t="s">
        <v>28</v>
      </c>
      <c r="M11" s="138" t="s">
        <v>29</v>
      </c>
      <c r="N11" s="138" t="s">
        <v>30</v>
      </c>
      <c r="O11" s="138" t="s">
        <v>31</v>
      </c>
    </row>
    <row r="12" spans="1:18" s="15" customFormat="1" ht="12.75">
      <c r="A12" s="141"/>
      <c r="B12" s="184" t="s">
        <v>239</v>
      </c>
      <c r="C12" s="185"/>
      <c r="D12" s="186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R12" s="87"/>
    </row>
    <row r="13" spans="1:18" s="15" customFormat="1" ht="12.75">
      <c r="A13" s="100">
        <v>1.1000000000000001</v>
      </c>
      <c r="B13" s="103" t="s">
        <v>240</v>
      </c>
      <c r="C13" s="168" t="s">
        <v>100</v>
      </c>
      <c r="D13" s="168">
        <v>2</v>
      </c>
      <c r="E13" s="140">
        <v>0</v>
      </c>
      <c r="F13" s="140">
        <v>0</v>
      </c>
      <c r="G13" s="140">
        <f t="shared" ref="G13:G61" si="0">ROUND(F13*E13,2)</f>
        <v>0</v>
      </c>
      <c r="H13" s="221">
        <v>0</v>
      </c>
      <c r="I13" s="140">
        <f>H13*0.02</f>
        <v>0</v>
      </c>
      <c r="J13" s="140">
        <f>I13+H13+G13</f>
        <v>0</v>
      </c>
      <c r="K13" s="140">
        <f>ROUND(E13*D13,2)</f>
        <v>0</v>
      </c>
      <c r="L13" s="140">
        <f>ROUND(G13*D13,2)</f>
        <v>0</v>
      </c>
      <c r="M13" s="140">
        <f>ROUND(H13*D13,2)</f>
        <v>0</v>
      </c>
      <c r="N13" s="140">
        <f>ROUND(I13*D13,2)</f>
        <v>0</v>
      </c>
      <c r="O13" s="140">
        <f>N13+M13+L13</f>
        <v>0</v>
      </c>
      <c r="R13" s="87"/>
    </row>
    <row r="14" spans="1:18" s="15" customFormat="1" ht="12.75">
      <c r="A14" s="100">
        <v>1.2</v>
      </c>
      <c r="B14" s="107" t="s">
        <v>241</v>
      </c>
      <c r="C14" s="168" t="s">
        <v>100</v>
      </c>
      <c r="D14" s="168">
        <v>2</v>
      </c>
      <c r="E14" s="140">
        <v>0</v>
      </c>
      <c r="F14" s="140">
        <v>0</v>
      </c>
      <c r="G14" s="140">
        <f t="shared" si="0"/>
        <v>0</v>
      </c>
      <c r="H14" s="221">
        <v>0</v>
      </c>
      <c r="I14" s="140">
        <f t="shared" ref="I14:I22" si="1">H14*0.02</f>
        <v>0</v>
      </c>
      <c r="J14" s="140">
        <f t="shared" ref="J14:J22" si="2">I14+H14+G14</f>
        <v>0</v>
      </c>
      <c r="K14" s="140">
        <f t="shared" ref="K14:K22" si="3">ROUND(E14*D14,2)</f>
        <v>0</v>
      </c>
      <c r="L14" s="140">
        <f t="shared" ref="L14:L22" si="4">ROUND(G14*D14,2)</f>
        <v>0</v>
      </c>
      <c r="M14" s="140">
        <f t="shared" ref="M14:M22" si="5">ROUND(H14*D14,2)</f>
        <v>0</v>
      </c>
      <c r="N14" s="140">
        <f t="shared" ref="N14:N22" si="6">ROUND(I14*D14,2)</f>
        <v>0</v>
      </c>
      <c r="O14" s="140">
        <f t="shared" ref="O14:O22" si="7">N14+M14+L14</f>
        <v>0</v>
      </c>
      <c r="R14" s="87"/>
    </row>
    <row r="15" spans="1:18" s="15" customFormat="1" ht="12.75">
      <c r="A15" s="100">
        <f>A14+0.1</f>
        <v>1.3</v>
      </c>
      <c r="B15" s="107" t="s">
        <v>242</v>
      </c>
      <c r="C15" s="168" t="s">
        <v>100</v>
      </c>
      <c r="D15" s="168">
        <v>1</v>
      </c>
      <c r="E15" s="140">
        <v>0</v>
      </c>
      <c r="F15" s="140">
        <v>0</v>
      </c>
      <c r="G15" s="140">
        <f t="shared" si="0"/>
        <v>0</v>
      </c>
      <c r="H15" s="221">
        <v>0</v>
      </c>
      <c r="I15" s="140">
        <f t="shared" si="1"/>
        <v>0</v>
      </c>
      <c r="J15" s="140">
        <f t="shared" si="2"/>
        <v>0</v>
      </c>
      <c r="K15" s="140">
        <f t="shared" si="3"/>
        <v>0</v>
      </c>
      <c r="L15" s="140">
        <f t="shared" si="4"/>
        <v>0</v>
      </c>
      <c r="M15" s="140">
        <f t="shared" si="5"/>
        <v>0</v>
      </c>
      <c r="N15" s="140">
        <f t="shared" si="6"/>
        <v>0</v>
      </c>
      <c r="O15" s="140">
        <f t="shared" si="7"/>
        <v>0</v>
      </c>
      <c r="R15" s="87"/>
    </row>
    <row r="16" spans="1:18" s="15" customFormat="1" ht="12.75">
      <c r="A16" s="100">
        <f t="shared" ref="A16:A21" si="8">A15+0.1</f>
        <v>1.4000000000000001</v>
      </c>
      <c r="B16" s="107" t="s">
        <v>243</v>
      </c>
      <c r="C16" s="168" t="s">
        <v>100</v>
      </c>
      <c r="D16" s="168">
        <v>2</v>
      </c>
      <c r="E16" s="140">
        <v>0</v>
      </c>
      <c r="F16" s="140">
        <v>0</v>
      </c>
      <c r="G16" s="140">
        <f t="shared" si="0"/>
        <v>0</v>
      </c>
      <c r="H16" s="221">
        <v>0</v>
      </c>
      <c r="I16" s="140">
        <f t="shared" si="1"/>
        <v>0</v>
      </c>
      <c r="J16" s="140">
        <f t="shared" si="2"/>
        <v>0</v>
      </c>
      <c r="K16" s="140">
        <f t="shared" si="3"/>
        <v>0</v>
      </c>
      <c r="L16" s="140">
        <f t="shared" si="4"/>
        <v>0</v>
      </c>
      <c r="M16" s="140">
        <f t="shared" si="5"/>
        <v>0</v>
      </c>
      <c r="N16" s="140">
        <f t="shared" si="6"/>
        <v>0</v>
      </c>
      <c r="O16" s="140">
        <f t="shared" si="7"/>
        <v>0</v>
      </c>
      <c r="R16" s="87"/>
    </row>
    <row r="17" spans="1:18" s="15" customFormat="1" ht="12.75">
      <c r="A17" s="100">
        <f t="shared" si="8"/>
        <v>1.5000000000000002</v>
      </c>
      <c r="B17" s="107" t="s">
        <v>244</v>
      </c>
      <c r="C17" s="168" t="s">
        <v>100</v>
      </c>
      <c r="D17" s="222">
        <v>1</v>
      </c>
      <c r="E17" s="140">
        <v>0</v>
      </c>
      <c r="F17" s="140">
        <v>0</v>
      </c>
      <c r="G17" s="140">
        <f t="shared" si="0"/>
        <v>0</v>
      </c>
      <c r="H17" s="221">
        <v>0</v>
      </c>
      <c r="I17" s="187">
        <f t="shared" si="1"/>
        <v>0</v>
      </c>
      <c r="J17" s="140">
        <f t="shared" si="2"/>
        <v>0</v>
      </c>
      <c r="K17" s="140">
        <f t="shared" si="3"/>
        <v>0</v>
      </c>
      <c r="L17" s="140">
        <f t="shared" si="4"/>
        <v>0</v>
      </c>
      <c r="M17" s="140">
        <f t="shared" si="5"/>
        <v>0</v>
      </c>
      <c r="N17" s="187">
        <f t="shared" si="6"/>
        <v>0</v>
      </c>
      <c r="O17" s="140">
        <f t="shared" si="7"/>
        <v>0</v>
      </c>
      <c r="R17" s="87"/>
    </row>
    <row r="18" spans="1:18" s="15" customFormat="1" ht="12.75">
      <c r="A18" s="100">
        <f t="shared" si="8"/>
        <v>1.6000000000000003</v>
      </c>
      <c r="B18" s="107" t="s">
        <v>245</v>
      </c>
      <c r="C18" s="168" t="s">
        <v>100</v>
      </c>
      <c r="D18" s="168">
        <v>2</v>
      </c>
      <c r="E18" s="140">
        <v>0</v>
      </c>
      <c r="F18" s="140">
        <v>0</v>
      </c>
      <c r="G18" s="140">
        <f t="shared" si="0"/>
        <v>0</v>
      </c>
      <c r="H18" s="221">
        <v>0</v>
      </c>
      <c r="I18" s="140">
        <f t="shared" si="1"/>
        <v>0</v>
      </c>
      <c r="J18" s="140">
        <f t="shared" si="2"/>
        <v>0</v>
      </c>
      <c r="K18" s="140">
        <f t="shared" si="3"/>
        <v>0</v>
      </c>
      <c r="L18" s="140">
        <f t="shared" si="4"/>
        <v>0</v>
      </c>
      <c r="M18" s="140">
        <f t="shared" si="5"/>
        <v>0</v>
      </c>
      <c r="N18" s="140">
        <f t="shared" si="6"/>
        <v>0</v>
      </c>
      <c r="O18" s="140">
        <f t="shared" si="7"/>
        <v>0</v>
      </c>
      <c r="R18" s="87"/>
    </row>
    <row r="19" spans="1:18" s="15" customFormat="1" ht="12.75">
      <c r="A19" s="100">
        <f t="shared" si="8"/>
        <v>1.7000000000000004</v>
      </c>
      <c r="B19" s="107" t="s">
        <v>246</v>
      </c>
      <c r="C19" s="168" t="s">
        <v>100</v>
      </c>
      <c r="D19" s="168">
        <v>1</v>
      </c>
      <c r="E19" s="140">
        <v>0</v>
      </c>
      <c r="F19" s="140">
        <v>0</v>
      </c>
      <c r="G19" s="140">
        <f t="shared" si="0"/>
        <v>0</v>
      </c>
      <c r="H19" s="221">
        <v>0</v>
      </c>
      <c r="I19" s="140">
        <f t="shared" si="1"/>
        <v>0</v>
      </c>
      <c r="J19" s="140">
        <f t="shared" si="2"/>
        <v>0</v>
      </c>
      <c r="K19" s="140">
        <f t="shared" si="3"/>
        <v>0</v>
      </c>
      <c r="L19" s="140">
        <f t="shared" si="4"/>
        <v>0</v>
      </c>
      <c r="M19" s="140">
        <f t="shared" si="5"/>
        <v>0</v>
      </c>
      <c r="N19" s="140">
        <f t="shared" si="6"/>
        <v>0</v>
      </c>
      <c r="O19" s="140">
        <f t="shared" si="7"/>
        <v>0</v>
      </c>
      <c r="R19" s="87"/>
    </row>
    <row r="20" spans="1:18" s="15" customFormat="1" ht="12.75">
      <c r="A20" s="100">
        <f t="shared" si="8"/>
        <v>1.8000000000000005</v>
      </c>
      <c r="B20" s="107" t="s">
        <v>247</v>
      </c>
      <c r="C20" s="168" t="s">
        <v>17</v>
      </c>
      <c r="D20" s="168">
        <v>7</v>
      </c>
      <c r="E20" s="140">
        <v>0</v>
      </c>
      <c r="F20" s="140">
        <v>0</v>
      </c>
      <c r="G20" s="140">
        <f t="shared" si="0"/>
        <v>0</v>
      </c>
      <c r="H20" s="221">
        <v>0</v>
      </c>
      <c r="I20" s="140">
        <f t="shared" si="1"/>
        <v>0</v>
      </c>
      <c r="J20" s="140">
        <f t="shared" si="2"/>
        <v>0</v>
      </c>
      <c r="K20" s="140">
        <f t="shared" si="3"/>
        <v>0</v>
      </c>
      <c r="L20" s="140">
        <f t="shared" si="4"/>
        <v>0</v>
      </c>
      <c r="M20" s="140">
        <f t="shared" si="5"/>
        <v>0</v>
      </c>
      <c r="N20" s="140">
        <f t="shared" si="6"/>
        <v>0</v>
      </c>
      <c r="O20" s="140">
        <f t="shared" si="7"/>
        <v>0</v>
      </c>
      <c r="R20" s="87"/>
    </row>
    <row r="21" spans="1:18" s="15" customFormat="1" ht="12.75">
      <c r="A21" s="100">
        <f t="shared" si="8"/>
        <v>1.9000000000000006</v>
      </c>
      <c r="B21" s="107" t="s">
        <v>248</v>
      </c>
      <c r="C21" s="105" t="s">
        <v>100</v>
      </c>
      <c r="D21" s="105">
        <v>2</v>
      </c>
      <c r="E21" s="140">
        <v>0</v>
      </c>
      <c r="F21" s="140">
        <v>0</v>
      </c>
      <c r="G21" s="102">
        <f t="shared" si="0"/>
        <v>0</v>
      </c>
      <c r="H21" s="221">
        <v>0</v>
      </c>
      <c r="I21" s="102">
        <f t="shared" si="1"/>
        <v>0</v>
      </c>
      <c r="J21" s="102">
        <f t="shared" si="2"/>
        <v>0</v>
      </c>
      <c r="K21" s="102">
        <f t="shared" si="3"/>
        <v>0</v>
      </c>
      <c r="L21" s="102">
        <f t="shared" si="4"/>
        <v>0</v>
      </c>
      <c r="M21" s="102">
        <f t="shared" si="5"/>
        <v>0</v>
      </c>
      <c r="N21" s="102">
        <f t="shared" si="6"/>
        <v>0</v>
      </c>
      <c r="O21" s="102">
        <f t="shared" si="7"/>
        <v>0</v>
      </c>
      <c r="R21" s="87"/>
    </row>
    <row r="22" spans="1:18" s="15" customFormat="1" ht="12.75">
      <c r="A22" s="106">
        <f>A13</f>
        <v>1.1000000000000001</v>
      </c>
      <c r="B22" s="107" t="s">
        <v>249</v>
      </c>
      <c r="C22" s="105" t="s">
        <v>100</v>
      </c>
      <c r="D22" s="105">
        <v>1</v>
      </c>
      <c r="E22" s="140">
        <v>0</v>
      </c>
      <c r="F22" s="140">
        <v>0</v>
      </c>
      <c r="G22" s="102">
        <f t="shared" si="0"/>
        <v>0</v>
      </c>
      <c r="H22" s="221">
        <v>0</v>
      </c>
      <c r="I22" s="102">
        <f t="shared" si="1"/>
        <v>0</v>
      </c>
      <c r="J22" s="102">
        <f t="shared" si="2"/>
        <v>0</v>
      </c>
      <c r="K22" s="102">
        <f t="shared" si="3"/>
        <v>0</v>
      </c>
      <c r="L22" s="102">
        <f t="shared" si="4"/>
        <v>0</v>
      </c>
      <c r="M22" s="102">
        <f t="shared" si="5"/>
        <v>0</v>
      </c>
      <c r="N22" s="102">
        <f t="shared" si="6"/>
        <v>0</v>
      </c>
      <c r="O22" s="102">
        <f t="shared" si="7"/>
        <v>0</v>
      </c>
      <c r="R22" s="87"/>
    </row>
    <row r="23" spans="1:18" s="15" customFormat="1" ht="12.75">
      <c r="A23" s="99"/>
      <c r="B23" s="184" t="s">
        <v>250</v>
      </c>
      <c r="C23" s="105"/>
      <c r="D23" s="105"/>
      <c r="E23" s="140">
        <v>0</v>
      </c>
      <c r="F23" s="140">
        <v>0</v>
      </c>
      <c r="G23" s="102"/>
      <c r="H23" s="221">
        <v>0</v>
      </c>
      <c r="I23" s="102"/>
      <c r="J23" s="102"/>
      <c r="K23" s="102"/>
      <c r="L23" s="102"/>
      <c r="M23" s="102"/>
      <c r="N23" s="102"/>
      <c r="O23" s="102"/>
      <c r="R23" s="87"/>
    </row>
    <row r="24" spans="1:18" s="15" customFormat="1" ht="12.75">
      <c r="A24" s="100">
        <v>2.1</v>
      </c>
      <c r="B24" s="107" t="s">
        <v>251</v>
      </c>
      <c r="C24" s="105" t="s">
        <v>24</v>
      </c>
      <c r="D24" s="105">
        <v>2</v>
      </c>
      <c r="E24" s="140">
        <v>0</v>
      </c>
      <c r="F24" s="140">
        <v>0</v>
      </c>
      <c r="G24" s="102">
        <f t="shared" si="0"/>
        <v>0</v>
      </c>
      <c r="H24" s="221">
        <v>0</v>
      </c>
      <c r="I24" s="102">
        <f t="shared" ref="I24:I61" si="9">H24*0.02</f>
        <v>0</v>
      </c>
      <c r="J24" s="102">
        <f t="shared" ref="J24:J61" si="10">I24+H24+G24</f>
        <v>0</v>
      </c>
      <c r="K24" s="102">
        <f t="shared" ref="K24:K61" si="11">ROUND(E24*D24,2)</f>
        <v>0</v>
      </c>
      <c r="L24" s="102">
        <f t="shared" ref="L24:L61" si="12">ROUND(G24*D24,2)</f>
        <v>0</v>
      </c>
      <c r="M24" s="102">
        <f t="shared" ref="M24:M61" si="13">ROUND(H24*D24,2)</f>
        <v>0</v>
      </c>
      <c r="N24" s="102">
        <f t="shared" ref="N24:N61" si="14">ROUND(I24*D24,2)</f>
        <v>0</v>
      </c>
      <c r="O24" s="102">
        <f t="shared" ref="O24:O61" si="15">N24+M24+L24</f>
        <v>0</v>
      </c>
      <c r="R24" s="87"/>
    </row>
    <row r="25" spans="1:18" s="15" customFormat="1" ht="12.75">
      <c r="A25" s="100">
        <f>A24+0.1</f>
        <v>2.2000000000000002</v>
      </c>
      <c r="B25" s="108" t="s">
        <v>252</v>
      </c>
      <c r="C25" s="105" t="s">
        <v>24</v>
      </c>
      <c r="D25" s="105">
        <v>1</v>
      </c>
      <c r="E25" s="140">
        <v>0</v>
      </c>
      <c r="F25" s="140">
        <v>0</v>
      </c>
      <c r="G25" s="102">
        <f t="shared" si="0"/>
        <v>0</v>
      </c>
      <c r="H25" s="221">
        <v>0</v>
      </c>
      <c r="I25" s="102">
        <f t="shared" si="9"/>
        <v>0</v>
      </c>
      <c r="J25" s="102">
        <f t="shared" si="10"/>
        <v>0</v>
      </c>
      <c r="K25" s="102">
        <f t="shared" si="11"/>
        <v>0</v>
      </c>
      <c r="L25" s="102">
        <f t="shared" si="12"/>
        <v>0</v>
      </c>
      <c r="M25" s="102">
        <f t="shared" si="13"/>
        <v>0</v>
      </c>
      <c r="N25" s="102">
        <f t="shared" si="14"/>
        <v>0</v>
      </c>
      <c r="O25" s="102">
        <f t="shared" si="15"/>
        <v>0</v>
      </c>
      <c r="R25" s="87"/>
    </row>
    <row r="26" spans="1:18" s="15" customFormat="1" ht="12.75">
      <c r="A26" s="100">
        <f t="shared" ref="A26:A27" si="16">A25+0.1</f>
        <v>2.3000000000000003</v>
      </c>
      <c r="B26" s="107" t="s">
        <v>253</v>
      </c>
      <c r="C26" s="105" t="s">
        <v>24</v>
      </c>
      <c r="D26" s="105">
        <v>1</v>
      </c>
      <c r="E26" s="140">
        <v>0</v>
      </c>
      <c r="F26" s="140">
        <v>0</v>
      </c>
      <c r="G26" s="102">
        <f t="shared" si="0"/>
        <v>0</v>
      </c>
      <c r="H26" s="221">
        <v>0</v>
      </c>
      <c r="I26" s="102">
        <f t="shared" si="9"/>
        <v>0</v>
      </c>
      <c r="J26" s="102">
        <f t="shared" si="10"/>
        <v>0</v>
      </c>
      <c r="K26" s="102">
        <f t="shared" si="11"/>
        <v>0</v>
      </c>
      <c r="L26" s="102">
        <f t="shared" si="12"/>
        <v>0</v>
      </c>
      <c r="M26" s="102">
        <f t="shared" si="13"/>
        <v>0</v>
      </c>
      <c r="N26" s="102">
        <f t="shared" si="14"/>
        <v>0</v>
      </c>
      <c r="O26" s="102">
        <f t="shared" si="15"/>
        <v>0</v>
      </c>
      <c r="R26" s="87"/>
    </row>
    <row r="27" spans="1:18" s="15" customFormat="1" ht="12.75">
      <c r="A27" s="100">
        <f t="shared" si="16"/>
        <v>2.4000000000000004</v>
      </c>
      <c r="B27" s="107" t="s">
        <v>254</v>
      </c>
      <c r="C27" s="105" t="s">
        <v>100</v>
      </c>
      <c r="D27" s="105">
        <v>2</v>
      </c>
      <c r="E27" s="140">
        <v>0</v>
      </c>
      <c r="F27" s="140">
        <v>0</v>
      </c>
      <c r="G27" s="102">
        <f t="shared" si="0"/>
        <v>0</v>
      </c>
      <c r="H27" s="221">
        <v>0</v>
      </c>
      <c r="I27" s="102">
        <f t="shared" si="9"/>
        <v>0</v>
      </c>
      <c r="J27" s="102">
        <f t="shared" si="10"/>
        <v>0</v>
      </c>
      <c r="K27" s="102">
        <f t="shared" si="11"/>
        <v>0</v>
      </c>
      <c r="L27" s="102">
        <f t="shared" si="12"/>
        <v>0</v>
      </c>
      <c r="M27" s="102">
        <f t="shared" si="13"/>
        <v>0</v>
      </c>
      <c r="N27" s="102">
        <f t="shared" si="14"/>
        <v>0</v>
      </c>
      <c r="O27" s="102">
        <f t="shared" si="15"/>
        <v>0</v>
      </c>
      <c r="R27" s="87"/>
    </row>
    <row r="28" spans="1:18" s="15" customFormat="1" ht="12.75">
      <c r="A28" s="99"/>
      <c r="B28" s="184" t="s">
        <v>255</v>
      </c>
      <c r="C28" s="105"/>
      <c r="D28" s="105"/>
      <c r="E28" s="140">
        <v>0</v>
      </c>
      <c r="F28" s="140">
        <v>0</v>
      </c>
      <c r="G28" s="102"/>
      <c r="H28" s="221">
        <v>0</v>
      </c>
      <c r="I28" s="102"/>
      <c r="J28" s="102"/>
      <c r="K28" s="102"/>
      <c r="L28" s="102"/>
      <c r="M28" s="102"/>
      <c r="N28" s="102"/>
      <c r="O28" s="102"/>
      <c r="R28" s="87"/>
    </row>
    <row r="29" spans="1:18" s="15" customFormat="1" ht="25.5">
      <c r="A29" s="100">
        <v>3.1</v>
      </c>
      <c r="B29" s="170" t="s">
        <v>256</v>
      </c>
      <c r="C29" s="168" t="s">
        <v>24</v>
      </c>
      <c r="D29" s="168">
        <v>1</v>
      </c>
      <c r="E29" s="140">
        <v>0</v>
      </c>
      <c r="F29" s="140">
        <v>0</v>
      </c>
      <c r="G29" s="140">
        <f t="shared" si="0"/>
        <v>0</v>
      </c>
      <c r="H29" s="221">
        <v>0</v>
      </c>
      <c r="I29" s="140">
        <f t="shared" si="9"/>
        <v>0</v>
      </c>
      <c r="J29" s="140">
        <f t="shared" si="10"/>
        <v>0</v>
      </c>
      <c r="K29" s="140">
        <f t="shared" si="11"/>
        <v>0</v>
      </c>
      <c r="L29" s="140">
        <f t="shared" si="12"/>
        <v>0</v>
      </c>
      <c r="M29" s="140">
        <f t="shared" si="13"/>
        <v>0</v>
      </c>
      <c r="N29" s="140">
        <f t="shared" si="14"/>
        <v>0</v>
      </c>
      <c r="O29" s="140">
        <f t="shared" si="15"/>
        <v>0</v>
      </c>
      <c r="R29" s="87"/>
    </row>
    <row r="30" spans="1:18" s="15" customFormat="1" ht="12.75">
      <c r="A30" s="100">
        <f>A29+0.1</f>
        <v>3.2</v>
      </c>
      <c r="B30" s="170" t="s">
        <v>257</v>
      </c>
      <c r="C30" s="168" t="s">
        <v>24</v>
      </c>
      <c r="D30" s="168">
        <v>1</v>
      </c>
      <c r="E30" s="140">
        <v>0</v>
      </c>
      <c r="F30" s="140">
        <v>0</v>
      </c>
      <c r="G30" s="140">
        <f t="shared" si="0"/>
        <v>0</v>
      </c>
      <c r="H30" s="221">
        <v>0</v>
      </c>
      <c r="I30" s="188">
        <f t="shared" si="9"/>
        <v>0</v>
      </c>
      <c r="J30" s="140">
        <f t="shared" si="10"/>
        <v>0</v>
      </c>
      <c r="K30" s="140">
        <f t="shared" si="11"/>
        <v>0</v>
      </c>
      <c r="L30" s="140">
        <f t="shared" si="12"/>
        <v>0</v>
      </c>
      <c r="M30" s="140">
        <f t="shared" si="13"/>
        <v>0</v>
      </c>
      <c r="N30" s="188">
        <f t="shared" si="14"/>
        <v>0</v>
      </c>
      <c r="O30" s="140">
        <f t="shared" si="15"/>
        <v>0</v>
      </c>
      <c r="R30" s="87"/>
    </row>
    <row r="31" spans="1:18" s="15" customFormat="1" ht="12.75">
      <c r="A31" s="100">
        <f>A30+0.1</f>
        <v>3.3000000000000003</v>
      </c>
      <c r="B31" s="170" t="s">
        <v>258</v>
      </c>
      <c r="C31" s="168" t="s">
        <v>24</v>
      </c>
      <c r="D31" s="109">
        <v>1</v>
      </c>
      <c r="E31" s="140">
        <v>0</v>
      </c>
      <c r="F31" s="140">
        <v>0</v>
      </c>
      <c r="G31" s="140">
        <f t="shared" si="0"/>
        <v>0</v>
      </c>
      <c r="H31" s="221">
        <v>0</v>
      </c>
      <c r="I31" s="140">
        <f t="shared" si="9"/>
        <v>0</v>
      </c>
      <c r="J31" s="140">
        <f t="shared" si="10"/>
        <v>0</v>
      </c>
      <c r="K31" s="140">
        <f t="shared" si="11"/>
        <v>0</v>
      </c>
      <c r="L31" s="140">
        <f t="shared" si="12"/>
        <v>0</v>
      </c>
      <c r="M31" s="140">
        <f t="shared" si="13"/>
        <v>0</v>
      </c>
      <c r="N31" s="140">
        <f t="shared" si="14"/>
        <v>0</v>
      </c>
      <c r="O31" s="140">
        <f t="shared" si="15"/>
        <v>0</v>
      </c>
      <c r="R31" s="87"/>
    </row>
    <row r="32" spans="1:18" s="15" customFormat="1" ht="12.75">
      <c r="A32" s="100">
        <f>A31+0.1</f>
        <v>3.4000000000000004</v>
      </c>
      <c r="B32" s="170" t="s">
        <v>259</v>
      </c>
      <c r="C32" s="168" t="s">
        <v>24</v>
      </c>
      <c r="D32" s="168">
        <v>2</v>
      </c>
      <c r="E32" s="140">
        <v>0</v>
      </c>
      <c r="F32" s="140">
        <v>0</v>
      </c>
      <c r="G32" s="140">
        <f t="shared" si="0"/>
        <v>0</v>
      </c>
      <c r="H32" s="221">
        <v>0</v>
      </c>
      <c r="I32" s="140">
        <f t="shared" si="9"/>
        <v>0</v>
      </c>
      <c r="J32" s="140">
        <f t="shared" si="10"/>
        <v>0</v>
      </c>
      <c r="K32" s="140">
        <f t="shared" si="11"/>
        <v>0</v>
      </c>
      <c r="L32" s="140">
        <f t="shared" si="12"/>
        <v>0</v>
      </c>
      <c r="M32" s="140">
        <f t="shared" si="13"/>
        <v>0</v>
      </c>
      <c r="N32" s="140">
        <f t="shared" si="14"/>
        <v>0</v>
      </c>
      <c r="O32" s="140">
        <f t="shared" si="15"/>
        <v>0</v>
      </c>
      <c r="R32" s="87"/>
    </row>
    <row r="33" spans="1:18" s="15" customFormat="1" ht="13.5" customHeight="1">
      <c r="A33" s="100">
        <f>A32+0.1</f>
        <v>3.5000000000000004</v>
      </c>
      <c r="B33" s="170" t="s">
        <v>260</v>
      </c>
      <c r="C33" s="168" t="s">
        <v>24</v>
      </c>
      <c r="D33" s="168">
        <v>1</v>
      </c>
      <c r="E33" s="140">
        <v>0</v>
      </c>
      <c r="F33" s="140">
        <v>0</v>
      </c>
      <c r="G33" s="140">
        <f t="shared" si="0"/>
        <v>0</v>
      </c>
      <c r="H33" s="221">
        <v>0</v>
      </c>
      <c r="I33" s="188">
        <f t="shared" si="9"/>
        <v>0</v>
      </c>
      <c r="J33" s="140">
        <f t="shared" si="10"/>
        <v>0</v>
      </c>
      <c r="K33" s="140">
        <f t="shared" si="11"/>
        <v>0</v>
      </c>
      <c r="L33" s="140">
        <f t="shared" si="12"/>
        <v>0</v>
      </c>
      <c r="M33" s="140">
        <f t="shared" si="13"/>
        <v>0</v>
      </c>
      <c r="N33" s="188">
        <f t="shared" si="14"/>
        <v>0</v>
      </c>
      <c r="O33" s="140">
        <f t="shared" si="15"/>
        <v>0</v>
      </c>
      <c r="R33" s="87"/>
    </row>
    <row r="34" spans="1:18" s="15" customFormat="1" ht="12.75">
      <c r="A34" s="141"/>
      <c r="B34" s="184" t="s">
        <v>261</v>
      </c>
      <c r="C34" s="168"/>
      <c r="D34" s="168"/>
      <c r="E34" s="140">
        <v>0</v>
      </c>
      <c r="F34" s="140">
        <v>0</v>
      </c>
      <c r="G34" s="140"/>
      <c r="H34" s="221">
        <v>0</v>
      </c>
      <c r="I34" s="140"/>
      <c r="J34" s="140"/>
      <c r="K34" s="140"/>
      <c r="L34" s="140"/>
      <c r="M34" s="140"/>
      <c r="N34" s="140"/>
      <c r="O34" s="140"/>
      <c r="R34" s="87"/>
    </row>
    <row r="35" spans="1:18" s="15" customFormat="1" ht="12.75">
      <c r="A35" s="100">
        <v>4.0999999999999996</v>
      </c>
      <c r="B35" s="107" t="s">
        <v>262</v>
      </c>
      <c r="C35" s="168" t="s">
        <v>17</v>
      </c>
      <c r="D35" s="168">
        <v>70</v>
      </c>
      <c r="E35" s="140">
        <v>0</v>
      </c>
      <c r="F35" s="140">
        <v>0</v>
      </c>
      <c r="G35" s="140">
        <f t="shared" si="0"/>
        <v>0</v>
      </c>
      <c r="H35" s="221">
        <v>0</v>
      </c>
      <c r="I35" s="140">
        <f t="shared" si="9"/>
        <v>0</v>
      </c>
      <c r="J35" s="140">
        <f t="shared" si="10"/>
        <v>0</v>
      </c>
      <c r="K35" s="140">
        <f t="shared" si="11"/>
        <v>0</v>
      </c>
      <c r="L35" s="140">
        <f t="shared" si="12"/>
        <v>0</v>
      </c>
      <c r="M35" s="140">
        <f t="shared" si="13"/>
        <v>0</v>
      </c>
      <c r="N35" s="140">
        <f t="shared" si="14"/>
        <v>0</v>
      </c>
      <c r="O35" s="140">
        <f t="shared" si="15"/>
        <v>0</v>
      </c>
      <c r="R35" s="87"/>
    </row>
    <row r="36" spans="1:18" s="15" customFormat="1" ht="12.75">
      <c r="A36" s="100">
        <f>A35+0.1</f>
        <v>4.1999999999999993</v>
      </c>
      <c r="B36" s="107" t="s">
        <v>263</v>
      </c>
      <c r="C36" s="168" t="s">
        <v>17</v>
      </c>
      <c r="D36" s="168">
        <v>50</v>
      </c>
      <c r="E36" s="140">
        <v>0</v>
      </c>
      <c r="F36" s="140">
        <v>0</v>
      </c>
      <c r="G36" s="140">
        <f t="shared" si="0"/>
        <v>0</v>
      </c>
      <c r="H36" s="221">
        <v>0</v>
      </c>
      <c r="I36" s="140">
        <f t="shared" si="9"/>
        <v>0</v>
      </c>
      <c r="J36" s="140">
        <f t="shared" si="10"/>
        <v>0</v>
      </c>
      <c r="K36" s="140">
        <f t="shared" si="11"/>
        <v>0</v>
      </c>
      <c r="L36" s="140">
        <f t="shared" si="12"/>
        <v>0</v>
      </c>
      <c r="M36" s="140">
        <f t="shared" si="13"/>
        <v>0</v>
      </c>
      <c r="N36" s="140">
        <f t="shared" si="14"/>
        <v>0</v>
      </c>
      <c r="O36" s="140">
        <f t="shared" si="15"/>
        <v>0</v>
      </c>
      <c r="R36" s="87"/>
    </row>
    <row r="37" spans="1:18" s="15" customFormat="1" ht="12.75">
      <c r="A37" s="141"/>
      <c r="B37" s="184" t="s">
        <v>264</v>
      </c>
      <c r="C37" s="168"/>
      <c r="D37" s="168"/>
      <c r="E37" s="140">
        <v>0</v>
      </c>
      <c r="F37" s="140">
        <v>0</v>
      </c>
      <c r="G37" s="140"/>
      <c r="H37" s="221">
        <v>0</v>
      </c>
      <c r="I37" s="140"/>
      <c r="J37" s="140"/>
      <c r="K37" s="140"/>
      <c r="L37" s="140"/>
      <c r="M37" s="140"/>
      <c r="N37" s="140"/>
      <c r="O37" s="140"/>
      <c r="R37" s="87"/>
    </row>
    <row r="38" spans="1:18" s="15" customFormat="1" ht="12.75">
      <c r="A38" s="100">
        <v>5.0999999999999996</v>
      </c>
      <c r="B38" s="107" t="s">
        <v>265</v>
      </c>
      <c r="C38" s="168" t="s">
        <v>24</v>
      </c>
      <c r="D38" s="168">
        <v>1</v>
      </c>
      <c r="E38" s="140">
        <v>0</v>
      </c>
      <c r="F38" s="140">
        <v>0</v>
      </c>
      <c r="G38" s="140">
        <f t="shared" ref="G38:G56" si="17">ROUND(F38*E38,2)</f>
        <v>0</v>
      </c>
      <c r="H38" s="221">
        <v>0</v>
      </c>
      <c r="I38" s="140">
        <f t="shared" ref="I38:I56" si="18">H38*0.02</f>
        <v>0</v>
      </c>
      <c r="J38" s="140">
        <f t="shared" ref="J38:J56" si="19">I38+H38+G38</f>
        <v>0</v>
      </c>
      <c r="K38" s="140">
        <f t="shared" ref="K38:K56" si="20">ROUND(E38*D38,2)</f>
        <v>0</v>
      </c>
      <c r="L38" s="140">
        <f t="shared" ref="L38:L56" si="21">ROUND(G38*D38,2)</f>
        <v>0</v>
      </c>
      <c r="M38" s="140">
        <f t="shared" ref="M38:M56" si="22">ROUND(H38*D38,2)</f>
        <v>0</v>
      </c>
      <c r="N38" s="140">
        <f t="shared" ref="N38:N56" si="23">ROUND(I38*D38,2)</f>
        <v>0</v>
      </c>
      <c r="O38" s="140">
        <f t="shared" ref="O38:O56" si="24">N38+M38+L38</f>
        <v>0</v>
      </c>
      <c r="R38" s="87"/>
    </row>
    <row r="39" spans="1:18" s="15" customFormat="1" ht="12.75">
      <c r="A39" s="100">
        <f>A38+0.1</f>
        <v>5.1999999999999993</v>
      </c>
      <c r="B39" s="107" t="s">
        <v>266</v>
      </c>
      <c r="C39" s="168" t="s">
        <v>24</v>
      </c>
      <c r="D39" s="168">
        <v>1</v>
      </c>
      <c r="E39" s="140">
        <v>0</v>
      </c>
      <c r="F39" s="140">
        <v>0</v>
      </c>
      <c r="G39" s="140">
        <f t="shared" si="17"/>
        <v>0</v>
      </c>
      <c r="H39" s="221">
        <v>0</v>
      </c>
      <c r="I39" s="140">
        <f t="shared" si="18"/>
        <v>0</v>
      </c>
      <c r="J39" s="140">
        <f t="shared" si="19"/>
        <v>0</v>
      </c>
      <c r="K39" s="140">
        <f t="shared" si="20"/>
        <v>0</v>
      </c>
      <c r="L39" s="140">
        <f t="shared" si="21"/>
        <v>0</v>
      </c>
      <c r="M39" s="140">
        <f t="shared" si="22"/>
        <v>0</v>
      </c>
      <c r="N39" s="140">
        <f t="shared" si="23"/>
        <v>0</v>
      </c>
      <c r="O39" s="140">
        <f t="shared" si="24"/>
        <v>0</v>
      </c>
      <c r="R39" s="87"/>
    </row>
    <row r="40" spans="1:18" s="15" customFormat="1" ht="25.5">
      <c r="A40" s="100">
        <f t="shared" ref="A40:A46" si="25">A39+0.1</f>
        <v>5.2999999999999989</v>
      </c>
      <c r="B40" s="107" t="s">
        <v>267</v>
      </c>
      <c r="C40" s="168" t="s">
        <v>24</v>
      </c>
      <c r="D40" s="168">
        <v>1</v>
      </c>
      <c r="E40" s="140">
        <v>0</v>
      </c>
      <c r="F40" s="140">
        <v>0</v>
      </c>
      <c r="G40" s="140">
        <f t="shared" si="17"/>
        <v>0</v>
      </c>
      <c r="H40" s="221">
        <v>0</v>
      </c>
      <c r="I40" s="140">
        <f t="shared" si="18"/>
        <v>0</v>
      </c>
      <c r="J40" s="140">
        <f t="shared" si="19"/>
        <v>0</v>
      </c>
      <c r="K40" s="140">
        <f t="shared" si="20"/>
        <v>0</v>
      </c>
      <c r="L40" s="140">
        <f t="shared" si="21"/>
        <v>0</v>
      </c>
      <c r="M40" s="140">
        <f t="shared" si="22"/>
        <v>0</v>
      </c>
      <c r="N40" s="140">
        <f t="shared" si="23"/>
        <v>0</v>
      </c>
      <c r="O40" s="140">
        <f t="shared" si="24"/>
        <v>0</v>
      </c>
      <c r="R40" s="87"/>
    </row>
    <row r="41" spans="1:18" s="15" customFormat="1" ht="12.75">
      <c r="A41" s="100">
        <f t="shared" si="25"/>
        <v>5.3999999999999986</v>
      </c>
      <c r="B41" s="107" t="s">
        <v>268</v>
      </c>
      <c r="C41" s="168" t="s">
        <v>24</v>
      </c>
      <c r="D41" s="168">
        <v>5</v>
      </c>
      <c r="E41" s="140">
        <v>0</v>
      </c>
      <c r="F41" s="140">
        <v>0</v>
      </c>
      <c r="G41" s="140">
        <f t="shared" si="17"/>
        <v>0</v>
      </c>
      <c r="H41" s="221">
        <v>0</v>
      </c>
      <c r="I41" s="140">
        <f t="shared" si="18"/>
        <v>0</v>
      </c>
      <c r="J41" s="140">
        <f t="shared" si="19"/>
        <v>0</v>
      </c>
      <c r="K41" s="140">
        <f t="shared" si="20"/>
        <v>0</v>
      </c>
      <c r="L41" s="140">
        <f t="shared" si="21"/>
        <v>0</v>
      </c>
      <c r="M41" s="140">
        <f t="shared" si="22"/>
        <v>0</v>
      </c>
      <c r="N41" s="140">
        <f t="shared" si="23"/>
        <v>0</v>
      </c>
      <c r="O41" s="140">
        <f t="shared" si="24"/>
        <v>0</v>
      </c>
      <c r="R41" s="87"/>
    </row>
    <row r="42" spans="1:18" s="15" customFormat="1" ht="12.75">
      <c r="A42" s="100">
        <f t="shared" si="25"/>
        <v>5.4999999999999982</v>
      </c>
      <c r="B42" s="107" t="s">
        <v>269</v>
      </c>
      <c r="C42" s="168" t="s">
        <v>24</v>
      </c>
      <c r="D42" s="168">
        <v>5</v>
      </c>
      <c r="E42" s="140">
        <v>0</v>
      </c>
      <c r="F42" s="140">
        <v>0</v>
      </c>
      <c r="G42" s="140">
        <f t="shared" si="17"/>
        <v>0</v>
      </c>
      <c r="H42" s="221">
        <v>0</v>
      </c>
      <c r="I42" s="140">
        <f t="shared" si="18"/>
        <v>0</v>
      </c>
      <c r="J42" s="140">
        <f t="shared" si="19"/>
        <v>0</v>
      </c>
      <c r="K42" s="140">
        <f t="shared" si="20"/>
        <v>0</v>
      </c>
      <c r="L42" s="140">
        <f t="shared" si="21"/>
        <v>0</v>
      </c>
      <c r="M42" s="140">
        <f t="shared" si="22"/>
        <v>0</v>
      </c>
      <c r="N42" s="140">
        <f t="shared" si="23"/>
        <v>0</v>
      </c>
      <c r="O42" s="140">
        <f t="shared" si="24"/>
        <v>0</v>
      </c>
      <c r="R42" s="87"/>
    </row>
    <row r="43" spans="1:18" s="15" customFormat="1" ht="12.75">
      <c r="A43" s="100">
        <f t="shared" si="25"/>
        <v>5.5999999999999979</v>
      </c>
      <c r="B43" s="107" t="s">
        <v>270</v>
      </c>
      <c r="C43" s="105" t="s">
        <v>24</v>
      </c>
      <c r="D43" s="105">
        <v>9</v>
      </c>
      <c r="E43" s="140">
        <v>0</v>
      </c>
      <c r="F43" s="140">
        <v>0</v>
      </c>
      <c r="G43" s="102">
        <f t="shared" si="17"/>
        <v>0</v>
      </c>
      <c r="H43" s="221">
        <v>0</v>
      </c>
      <c r="I43" s="102">
        <f t="shared" si="18"/>
        <v>0</v>
      </c>
      <c r="J43" s="102">
        <f t="shared" si="19"/>
        <v>0</v>
      </c>
      <c r="K43" s="102">
        <f t="shared" si="20"/>
        <v>0</v>
      </c>
      <c r="L43" s="102">
        <f t="shared" si="21"/>
        <v>0</v>
      </c>
      <c r="M43" s="102">
        <f t="shared" si="22"/>
        <v>0</v>
      </c>
      <c r="N43" s="102">
        <f t="shared" si="23"/>
        <v>0</v>
      </c>
      <c r="O43" s="102">
        <f t="shared" si="24"/>
        <v>0</v>
      </c>
      <c r="R43" s="87"/>
    </row>
    <row r="44" spans="1:18" s="15" customFormat="1" ht="12.75">
      <c r="A44" s="100">
        <f t="shared" si="25"/>
        <v>5.6999999999999975</v>
      </c>
      <c r="B44" s="107" t="s">
        <v>271</v>
      </c>
      <c r="C44" s="105" t="s">
        <v>24</v>
      </c>
      <c r="D44" s="105">
        <v>1</v>
      </c>
      <c r="E44" s="140">
        <v>0</v>
      </c>
      <c r="F44" s="140">
        <v>0</v>
      </c>
      <c r="G44" s="102">
        <f t="shared" si="17"/>
        <v>0</v>
      </c>
      <c r="H44" s="221">
        <v>0</v>
      </c>
      <c r="I44" s="102">
        <f t="shared" si="18"/>
        <v>0</v>
      </c>
      <c r="J44" s="102">
        <f t="shared" si="19"/>
        <v>0</v>
      </c>
      <c r="K44" s="102">
        <f t="shared" si="20"/>
        <v>0</v>
      </c>
      <c r="L44" s="102">
        <f t="shared" si="21"/>
        <v>0</v>
      </c>
      <c r="M44" s="102">
        <f t="shared" si="22"/>
        <v>0</v>
      </c>
      <c r="N44" s="102">
        <f t="shared" si="23"/>
        <v>0</v>
      </c>
      <c r="O44" s="102">
        <f t="shared" si="24"/>
        <v>0</v>
      </c>
      <c r="R44" s="87"/>
    </row>
    <row r="45" spans="1:18" s="15" customFormat="1" ht="12.75">
      <c r="A45" s="100">
        <f t="shared" si="25"/>
        <v>5.7999999999999972</v>
      </c>
      <c r="B45" s="107" t="s">
        <v>272</v>
      </c>
      <c r="C45" s="105" t="s">
        <v>24</v>
      </c>
      <c r="D45" s="105">
        <v>1</v>
      </c>
      <c r="E45" s="140">
        <v>0</v>
      </c>
      <c r="F45" s="140">
        <v>0</v>
      </c>
      <c r="G45" s="102">
        <f t="shared" si="17"/>
        <v>0</v>
      </c>
      <c r="H45" s="221">
        <v>0</v>
      </c>
      <c r="I45" s="102">
        <f t="shared" si="18"/>
        <v>0</v>
      </c>
      <c r="J45" s="102">
        <f t="shared" si="19"/>
        <v>0</v>
      </c>
      <c r="K45" s="102">
        <f t="shared" si="20"/>
        <v>0</v>
      </c>
      <c r="L45" s="102">
        <f t="shared" si="21"/>
        <v>0</v>
      </c>
      <c r="M45" s="102">
        <f t="shared" si="22"/>
        <v>0</v>
      </c>
      <c r="N45" s="102">
        <f t="shared" si="23"/>
        <v>0</v>
      </c>
      <c r="O45" s="102">
        <f t="shared" si="24"/>
        <v>0</v>
      </c>
      <c r="R45" s="87"/>
    </row>
    <row r="46" spans="1:18" s="15" customFormat="1" ht="12.75">
      <c r="A46" s="100">
        <f t="shared" si="25"/>
        <v>5.8999999999999968</v>
      </c>
      <c r="B46" s="107" t="s">
        <v>273</v>
      </c>
      <c r="C46" s="105" t="s">
        <v>24</v>
      </c>
      <c r="D46" s="105">
        <v>1</v>
      </c>
      <c r="E46" s="140">
        <v>0</v>
      </c>
      <c r="F46" s="140">
        <v>0</v>
      </c>
      <c r="G46" s="102">
        <f t="shared" si="17"/>
        <v>0</v>
      </c>
      <c r="H46" s="221">
        <v>0</v>
      </c>
      <c r="I46" s="102">
        <f t="shared" si="18"/>
        <v>0</v>
      </c>
      <c r="J46" s="102">
        <f t="shared" si="19"/>
        <v>0</v>
      </c>
      <c r="K46" s="102">
        <f t="shared" si="20"/>
        <v>0</v>
      </c>
      <c r="L46" s="102">
        <f t="shared" si="21"/>
        <v>0</v>
      </c>
      <c r="M46" s="102">
        <f t="shared" si="22"/>
        <v>0</v>
      </c>
      <c r="N46" s="102">
        <f t="shared" si="23"/>
        <v>0</v>
      </c>
      <c r="O46" s="102">
        <f t="shared" si="24"/>
        <v>0</v>
      </c>
      <c r="R46" s="87"/>
    </row>
    <row r="47" spans="1:18" s="15" customFormat="1" ht="12.75">
      <c r="A47" s="106">
        <v>5.0999999999999996</v>
      </c>
      <c r="B47" s="107" t="s">
        <v>274</v>
      </c>
      <c r="C47" s="105" t="s">
        <v>24</v>
      </c>
      <c r="D47" s="105">
        <v>1</v>
      </c>
      <c r="E47" s="140">
        <v>0</v>
      </c>
      <c r="F47" s="140">
        <v>0</v>
      </c>
      <c r="G47" s="102">
        <f t="shared" si="17"/>
        <v>0</v>
      </c>
      <c r="H47" s="221">
        <v>0</v>
      </c>
      <c r="I47" s="102">
        <f t="shared" si="18"/>
        <v>0</v>
      </c>
      <c r="J47" s="102">
        <f t="shared" si="19"/>
        <v>0</v>
      </c>
      <c r="K47" s="102">
        <f t="shared" si="20"/>
        <v>0</v>
      </c>
      <c r="L47" s="102">
        <f t="shared" si="21"/>
        <v>0</v>
      </c>
      <c r="M47" s="102">
        <f t="shared" si="22"/>
        <v>0</v>
      </c>
      <c r="N47" s="102">
        <f t="shared" si="23"/>
        <v>0</v>
      </c>
      <c r="O47" s="102">
        <f t="shared" si="24"/>
        <v>0</v>
      </c>
      <c r="R47" s="87"/>
    </row>
    <row r="48" spans="1:18" s="15" customFormat="1" ht="12.75">
      <c r="A48" s="106">
        <f>A47+0.01</f>
        <v>5.1099999999999994</v>
      </c>
      <c r="B48" s="107" t="s">
        <v>275</v>
      </c>
      <c r="C48" s="105" t="s">
        <v>24</v>
      </c>
      <c r="D48" s="105">
        <v>2</v>
      </c>
      <c r="E48" s="140">
        <v>0</v>
      </c>
      <c r="F48" s="140">
        <v>0</v>
      </c>
      <c r="G48" s="102">
        <f t="shared" si="17"/>
        <v>0</v>
      </c>
      <c r="H48" s="221">
        <v>0</v>
      </c>
      <c r="I48" s="102">
        <f t="shared" si="18"/>
        <v>0</v>
      </c>
      <c r="J48" s="102">
        <f t="shared" si="19"/>
        <v>0</v>
      </c>
      <c r="K48" s="102">
        <f t="shared" si="20"/>
        <v>0</v>
      </c>
      <c r="L48" s="102">
        <f t="shared" si="21"/>
        <v>0</v>
      </c>
      <c r="M48" s="102">
        <f t="shared" si="22"/>
        <v>0</v>
      </c>
      <c r="N48" s="102">
        <f t="shared" si="23"/>
        <v>0</v>
      </c>
      <c r="O48" s="102">
        <f t="shared" si="24"/>
        <v>0</v>
      </c>
      <c r="R48" s="87"/>
    </row>
    <row r="49" spans="1:18" s="15" customFormat="1" ht="12.75">
      <c r="A49" s="106">
        <f t="shared" ref="A49:A61" si="26">A48+0.01</f>
        <v>5.1199999999999992</v>
      </c>
      <c r="B49" s="107" t="s">
        <v>276</v>
      </c>
      <c r="C49" s="105" t="s">
        <v>24</v>
      </c>
      <c r="D49" s="105">
        <v>1</v>
      </c>
      <c r="E49" s="140">
        <v>0</v>
      </c>
      <c r="F49" s="140">
        <v>0</v>
      </c>
      <c r="G49" s="102">
        <f t="shared" si="17"/>
        <v>0</v>
      </c>
      <c r="H49" s="221">
        <v>0</v>
      </c>
      <c r="I49" s="102">
        <f t="shared" si="18"/>
        <v>0</v>
      </c>
      <c r="J49" s="102">
        <f t="shared" si="19"/>
        <v>0</v>
      </c>
      <c r="K49" s="102">
        <f t="shared" si="20"/>
        <v>0</v>
      </c>
      <c r="L49" s="102">
        <f t="shared" si="21"/>
        <v>0</v>
      </c>
      <c r="M49" s="102">
        <f t="shared" si="22"/>
        <v>0</v>
      </c>
      <c r="N49" s="102">
        <f t="shared" si="23"/>
        <v>0</v>
      </c>
      <c r="O49" s="102">
        <f t="shared" si="24"/>
        <v>0</v>
      </c>
      <c r="R49" s="87"/>
    </row>
    <row r="50" spans="1:18" s="15" customFormat="1" ht="12.75">
      <c r="A50" s="106">
        <f t="shared" si="26"/>
        <v>5.129999999999999</v>
      </c>
      <c r="B50" s="107" t="s">
        <v>277</v>
      </c>
      <c r="C50" s="105" t="s">
        <v>100</v>
      </c>
      <c r="D50" s="105">
        <v>1</v>
      </c>
      <c r="E50" s="140">
        <v>0</v>
      </c>
      <c r="F50" s="140">
        <v>0</v>
      </c>
      <c r="G50" s="102">
        <f t="shared" si="17"/>
        <v>0</v>
      </c>
      <c r="H50" s="221">
        <v>0</v>
      </c>
      <c r="I50" s="102">
        <f t="shared" si="18"/>
        <v>0</v>
      </c>
      <c r="J50" s="102">
        <f t="shared" si="19"/>
        <v>0</v>
      </c>
      <c r="K50" s="102">
        <f t="shared" si="20"/>
        <v>0</v>
      </c>
      <c r="L50" s="102">
        <f t="shared" si="21"/>
        <v>0</v>
      </c>
      <c r="M50" s="102">
        <f t="shared" si="22"/>
        <v>0</v>
      </c>
      <c r="N50" s="102">
        <f t="shared" si="23"/>
        <v>0</v>
      </c>
      <c r="O50" s="102">
        <f t="shared" si="24"/>
        <v>0</v>
      </c>
      <c r="R50" s="87"/>
    </row>
    <row r="51" spans="1:18" s="15" customFormat="1" ht="12.75">
      <c r="A51" s="106">
        <f t="shared" si="26"/>
        <v>5.1399999999999988</v>
      </c>
      <c r="B51" s="107" t="s">
        <v>278</v>
      </c>
      <c r="C51" s="168" t="s">
        <v>24</v>
      </c>
      <c r="D51" s="168">
        <v>1</v>
      </c>
      <c r="E51" s="140">
        <v>0</v>
      </c>
      <c r="F51" s="140">
        <v>0</v>
      </c>
      <c r="G51" s="140">
        <f t="shared" si="17"/>
        <v>0</v>
      </c>
      <c r="H51" s="221">
        <v>0</v>
      </c>
      <c r="I51" s="140">
        <f t="shared" si="18"/>
        <v>0</v>
      </c>
      <c r="J51" s="140">
        <f t="shared" si="19"/>
        <v>0</v>
      </c>
      <c r="K51" s="140">
        <f t="shared" si="20"/>
        <v>0</v>
      </c>
      <c r="L51" s="140">
        <f t="shared" si="21"/>
        <v>0</v>
      </c>
      <c r="M51" s="140">
        <f t="shared" si="22"/>
        <v>0</v>
      </c>
      <c r="N51" s="140">
        <f t="shared" si="23"/>
        <v>0</v>
      </c>
      <c r="O51" s="140">
        <f t="shared" si="24"/>
        <v>0</v>
      </c>
      <c r="R51" s="87"/>
    </row>
    <row r="52" spans="1:18" s="15" customFormat="1" ht="12.75">
      <c r="A52" s="106">
        <f t="shared" si="26"/>
        <v>5.1499999999999986</v>
      </c>
      <c r="B52" s="107" t="s">
        <v>279</v>
      </c>
      <c r="C52" s="105" t="s">
        <v>24</v>
      </c>
      <c r="D52" s="105">
        <v>1</v>
      </c>
      <c r="E52" s="140">
        <v>0</v>
      </c>
      <c r="F52" s="140">
        <v>0</v>
      </c>
      <c r="G52" s="102">
        <f t="shared" si="17"/>
        <v>0</v>
      </c>
      <c r="H52" s="221">
        <v>0</v>
      </c>
      <c r="I52" s="102">
        <f t="shared" si="18"/>
        <v>0</v>
      </c>
      <c r="J52" s="102">
        <f t="shared" si="19"/>
        <v>0</v>
      </c>
      <c r="K52" s="102">
        <f t="shared" si="20"/>
        <v>0</v>
      </c>
      <c r="L52" s="102">
        <f t="shared" si="21"/>
        <v>0</v>
      </c>
      <c r="M52" s="102">
        <f t="shared" si="22"/>
        <v>0</v>
      </c>
      <c r="N52" s="102">
        <f t="shared" si="23"/>
        <v>0</v>
      </c>
      <c r="O52" s="102">
        <f t="shared" si="24"/>
        <v>0</v>
      </c>
      <c r="R52" s="87"/>
    </row>
    <row r="53" spans="1:18" s="15" customFormat="1" ht="12.75">
      <c r="A53" s="106">
        <f t="shared" si="26"/>
        <v>5.1599999999999984</v>
      </c>
      <c r="B53" s="107" t="s">
        <v>280</v>
      </c>
      <c r="C53" s="105" t="s">
        <v>24</v>
      </c>
      <c r="D53" s="105">
        <v>1</v>
      </c>
      <c r="E53" s="140">
        <v>0</v>
      </c>
      <c r="F53" s="140">
        <v>0</v>
      </c>
      <c r="G53" s="102">
        <f t="shared" si="17"/>
        <v>0</v>
      </c>
      <c r="H53" s="221">
        <v>0</v>
      </c>
      <c r="I53" s="102">
        <f t="shared" si="18"/>
        <v>0</v>
      </c>
      <c r="J53" s="102">
        <f t="shared" si="19"/>
        <v>0</v>
      </c>
      <c r="K53" s="102">
        <f t="shared" si="20"/>
        <v>0</v>
      </c>
      <c r="L53" s="102">
        <f t="shared" si="21"/>
        <v>0</v>
      </c>
      <c r="M53" s="102">
        <f t="shared" si="22"/>
        <v>0</v>
      </c>
      <c r="N53" s="102">
        <f t="shared" si="23"/>
        <v>0</v>
      </c>
      <c r="O53" s="102">
        <f t="shared" si="24"/>
        <v>0</v>
      </c>
      <c r="R53" s="87"/>
    </row>
    <row r="54" spans="1:18" s="15" customFormat="1" ht="12.75">
      <c r="A54" s="106">
        <f t="shared" si="26"/>
        <v>5.1699999999999982</v>
      </c>
      <c r="B54" s="107" t="s">
        <v>281</v>
      </c>
      <c r="C54" s="105" t="s">
        <v>24</v>
      </c>
      <c r="D54" s="105">
        <v>1</v>
      </c>
      <c r="E54" s="140">
        <v>0</v>
      </c>
      <c r="F54" s="140">
        <v>0</v>
      </c>
      <c r="G54" s="102">
        <f t="shared" si="17"/>
        <v>0</v>
      </c>
      <c r="H54" s="221">
        <v>0</v>
      </c>
      <c r="I54" s="102">
        <f t="shared" si="18"/>
        <v>0</v>
      </c>
      <c r="J54" s="102">
        <f t="shared" si="19"/>
        <v>0</v>
      </c>
      <c r="K54" s="102">
        <f t="shared" si="20"/>
        <v>0</v>
      </c>
      <c r="L54" s="102">
        <f t="shared" si="21"/>
        <v>0</v>
      </c>
      <c r="M54" s="102">
        <f t="shared" si="22"/>
        <v>0</v>
      </c>
      <c r="N54" s="102">
        <f t="shared" si="23"/>
        <v>0</v>
      </c>
      <c r="O54" s="102">
        <f t="shared" si="24"/>
        <v>0</v>
      </c>
      <c r="R54" s="87"/>
    </row>
    <row r="55" spans="1:18" s="15" customFormat="1" ht="12.75">
      <c r="A55" s="106">
        <f t="shared" si="26"/>
        <v>5.1799999999999979</v>
      </c>
      <c r="B55" s="107" t="s">
        <v>282</v>
      </c>
      <c r="C55" s="105" t="s">
        <v>100</v>
      </c>
      <c r="D55" s="105">
        <v>1</v>
      </c>
      <c r="E55" s="140">
        <v>0</v>
      </c>
      <c r="F55" s="140">
        <v>0</v>
      </c>
      <c r="G55" s="102">
        <f t="shared" si="17"/>
        <v>0</v>
      </c>
      <c r="H55" s="221">
        <v>0</v>
      </c>
      <c r="I55" s="102">
        <f t="shared" si="18"/>
        <v>0</v>
      </c>
      <c r="J55" s="102">
        <f t="shared" si="19"/>
        <v>0</v>
      </c>
      <c r="K55" s="102">
        <f t="shared" si="20"/>
        <v>0</v>
      </c>
      <c r="L55" s="102">
        <f t="shared" si="21"/>
        <v>0</v>
      </c>
      <c r="M55" s="102">
        <f t="shared" si="22"/>
        <v>0</v>
      </c>
      <c r="N55" s="102">
        <f t="shared" si="23"/>
        <v>0</v>
      </c>
      <c r="O55" s="102">
        <f t="shared" si="24"/>
        <v>0</v>
      </c>
      <c r="R55" s="87"/>
    </row>
    <row r="56" spans="1:18" s="15" customFormat="1" ht="12.75">
      <c r="A56" s="106">
        <f t="shared" si="26"/>
        <v>5.1899999999999977</v>
      </c>
      <c r="B56" s="107" t="s">
        <v>283</v>
      </c>
      <c r="C56" s="105" t="s">
        <v>100</v>
      </c>
      <c r="D56" s="105">
        <v>1</v>
      </c>
      <c r="E56" s="140">
        <v>0</v>
      </c>
      <c r="F56" s="140">
        <v>0</v>
      </c>
      <c r="G56" s="102">
        <f t="shared" si="17"/>
        <v>0</v>
      </c>
      <c r="H56" s="221">
        <v>0</v>
      </c>
      <c r="I56" s="102">
        <f t="shared" si="18"/>
        <v>0</v>
      </c>
      <c r="J56" s="102">
        <f t="shared" si="19"/>
        <v>0</v>
      </c>
      <c r="K56" s="102">
        <f t="shared" si="20"/>
        <v>0</v>
      </c>
      <c r="L56" s="102">
        <f t="shared" si="21"/>
        <v>0</v>
      </c>
      <c r="M56" s="102">
        <f t="shared" si="22"/>
        <v>0</v>
      </c>
      <c r="N56" s="102">
        <f t="shared" si="23"/>
        <v>0</v>
      </c>
      <c r="O56" s="102">
        <f t="shared" si="24"/>
        <v>0</v>
      </c>
      <c r="R56" s="87"/>
    </row>
    <row r="57" spans="1:18" s="15" customFormat="1" ht="12.75">
      <c r="A57" s="106">
        <f t="shared" si="26"/>
        <v>5.1999999999999975</v>
      </c>
      <c r="B57" s="107" t="s">
        <v>284</v>
      </c>
      <c r="C57" s="105" t="s">
        <v>100</v>
      </c>
      <c r="D57" s="105">
        <v>2</v>
      </c>
      <c r="E57" s="140">
        <v>0</v>
      </c>
      <c r="F57" s="140">
        <v>0</v>
      </c>
      <c r="G57" s="102">
        <f t="shared" si="0"/>
        <v>0</v>
      </c>
      <c r="H57" s="221">
        <v>0</v>
      </c>
      <c r="I57" s="102">
        <f t="shared" si="9"/>
        <v>0</v>
      </c>
      <c r="J57" s="102">
        <f t="shared" si="10"/>
        <v>0</v>
      </c>
      <c r="K57" s="102">
        <f t="shared" si="11"/>
        <v>0</v>
      </c>
      <c r="L57" s="102">
        <f t="shared" si="12"/>
        <v>0</v>
      </c>
      <c r="M57" s="102">
        <f t="shared" si="13"/>
        <v>0</v>
      </c>
      <c r="N57" s="102">
        <f t="shared" si="14"/>
        <v>0</v>
      </c>
      <c r="O57" s="102">
        <f t="shared" si="15"/>
        <v>0</v>
      </c>
      <c r="R57" s="87"/>
    </row>
    <row r="58" spans="1:18" s="15" customFormat="1" ht="12.75">
      <c r="A58" s="106">
        <f t="shared" si="26"/>
        <v>5.2099999999999973</v>
      </c>
      <c r="B58" s="107" t="s">
        <v>285</v>
      </c>
      <c r="C58" s="105" t="s">
        <v>24</v>
      </c>
      <c r="D58" s="105">
        <v>1</v>
      </c>
      <c r="E58" s="140">
        <v>0</v>
      </c>
      <c r="F58" s="140">
        <v>0</v>
      </c>
      <c r="G58" s="102">
        <f t="shared" si="0"/>
        <v>0</v>
      </c>
      <c r="H58" s="221">
        <v>0</v>
      </c>
      <c r="I58" s="102">
        <f t="shared" si="9"/>
        <v>0</v>
      </c>
      <c r="J58" s="102">
        <f t="shared" si="10"/>
        <v>0</v>
      </c>
      <c r="K58" s="102">
        <f t="shared" si="11"/>
        <v>0</v>
      </c>
      <c r="L58" s="102">
        <f t="shared" si="12"/>
        <v>0</v>
      </c>
      <c r="M58" s="102">
        <f t="shared" si="13"/>
        <v>0</v>
      </c>
      <c r="N58" s="102">
        <f t="shared" si="14"/>
        <v>0</v>
      </c>
      <c r="O58" s="102">
        <f t="shared" si="15"/>
        <v>0</v>
      </c>
      <c r="R58" s="87"/>
    </row>
    <row r="59" spans="1:18" s="15" customFormat="1" ht="12.75">
      <c r="A59" s="106">
        <f t="shared" si="26"/>
        <v>5.2199999999999971</v>
      </c>
      <c r="B59" s="107" t="s">
        <v>286</v>
      </c>
      <c r="C59" s="105" t="s">
        <v>24</v>
      </c>
      <c r="D59" s="105">
        <v>1</v>
      </c>
      <c r="E59" s="140">
        <v>0</v>
      </c>
      <c r="F59" s="140">
        <v>0</v>
      </c>
      <c r="G59" s="102">
        <f t="shared" si="0"/>
        <v>0</v>
      </c>
      <c r="H59" s="221">
        <v>0</v>
      </c>
      <c r="I59" s="102">
        <f t="shared" si="9"/>
        <v>0</v>
      </c>
      <c r="J59" s="102">
        <f t="shared" si="10"/>
        <v>0</v>
      </c>
      <c r="K59" s="102">
        <f t="shared" si="11"/>
        <v>0</v>
      </c>
      <c r="L59" s="102">
        <f t="shared" si="12"/>
        <v>0</v>
      </c>
      <c r="M59" s="102">
        <f t="shared" si="13"/>
        <v>0</v>
      </c>
      <c r="N59" s="102">
        <f t="shared" si="14"/>
        <v>0</v>
      </c>
      <c r="O59" s="102">
        <f t="shared" si="15"/>
        <v>0</v>
      </c>
      <c r="R59" s="87"/>
    </row>
    <row r="60" spans="1:18" s="15" customFormat="1" ht="12.75">
      <c r="A60" s="106">
        <f t="shared" si="26"/>
        <v>5.2299999999999969</v>
      </c>
      <c r="B60" s="107" t="s">
        <v>287</v>
      </c>
      <c r="C60" s="105" t="s">
        <v>24</v>
      </c>
      <c r="D60" s="105">
        <v>1</v>
      </c>
      <c r="E60" s="140">
        <v>0</v>
      </c>
      <c r="F60" s="140">
        <v>0</v>
      </c>
      <c r="G60" s="102">
        <f t="shared" si="0"/>
        <v>0</v>
      </c>
      <c r="H60" s="221">
        <v>0</v>
      </c>
      <c r="I60" s="102">
        <f t="shared" si="9"/>
        <v>0</v>
      </c>
      <c r="J60" s="102">
        <f t="shared" si="10"/>
        <v>0</v>
      </c>
      <c r="K60" s="102">
        <f t="shared" si="11"/>
        <v>0</v>
      </c>
      <c r="L60" s="102">
        <f t="shared" si="12"/>
        <v>0</v>
      </c>
      <c r="M60" s="102">
        <f t="shared" si="13"/>
        <v>0</v>
      </c>
      <c r="N60" s="102">
        <f t="shared" si="14"/>
        <v>0</v>
      </c>
      <c r="O60" s="102">
        <f t="shared" si="15"/>
        <v>0</v>
      </c>
      <c r="R60" s="87"/>
    </row>
    <row r="61" spans="1:18" s="15" customFormat="1" ht="25.5">
      <c r="A61" s="106">
        <f t="shared" si="26"/>
        <v>5.2399999999999967</v>
      </c>
      <c r="B61" s="107" t="s">
        <v>288</v>
      </c>
      <c r="C61" s="105" t="s">
        <v>100</v>
      </c>
      <c r="D61" s="105">
        <v>1</v>
      </c>
      <c r="E61" s="140">
        <v>0</v>
      </c>
      <c r="F61" s="140">
        <v>0</v>
      </c>
      <c r="G61" s="102">
        <f t="shared" si="0"/>
        <v>0</v>
      </c>
      <c r="H61" s="221">
        <v>0</v>
      </c>
      <c r="I61" s="102">
        <f t="shared" si="9"/>
        <v>0</v>
      </c>
      <c r="J61" s="102">
        <f t="shared" si="10"/>
        <v>0</v>
      </c>
      <c r="K61" s="102">
        <f t="shared" si="11"/>
        <v>0</v>
      </c>
      <c r="L61" s="102">
        <f t="shared" si="12"/>
        <v>0</v>
      </c>
      <c r="M61" s="102">
        <f t="shared" si="13"/>
        <v>0</v>
      </c>
      <c r="N61" s="102">
        <f t="shared" si="14"/>
        <v>0</v>
      </c>
      <c r="O61" s="102">
        <f t="shared" si="15"/>
        <v>0</v>
      </c>
      <c r="R61" s="87"/>
    </row>
    <row r="62" spans="1:18" s="15" customFormat="1" ht="12.75">
      <c r="A62" s="106"/>
      <c r="B62" s="107"/>
      <c r="C62" s="105"/>
      <c r="D62" s="105"/>
      <c r="E62" s="102"/>
      <c r="F62" s="102"/>
      <c r="G62" s="102"/>
      <c r="H62" s="223"/>
      <c r="I62" s="102"/>
      <c r="J62" s="102"/>
      <c r="K62" s="102"/>
      <c r="L62" s="102"/>
      <c r="M62" s="102"/>
      <c r="N62" s="102"/>
      <c r="O62" s="102"/>
      <c r="R62" s="87"/>
    </row>
    <row r="63" spans="1:18" s="15" customFormat="1" ht="12.75">
      <c r="A63" s="141"/>
      <c r="B63" s="224"/>
      <c r="C63" s="168"/>
      <c r="D63" s="168"/>
      <c r="E63" s="140"/>
      <c r="F63" s="140"/>
      <c r="G63" s="140"/>
      <c r="H63" s="225"/>
      <c r="I63" s="140"/>
      <c r="J63" s="140"/>
      <c r="K63" s="140"/>
      <c r="L63" s="140"/>
      <c r="M63" s="140"/>
      <c r="N63" s="140"/>
      <c r="O63" s="140"/>
      <c r="R63" s="87"/>
    </row>
    <row r="64" spans="1:18" s="15" customFormat="1" ht="12.75">
      <c r="A64" s="141"/>
      <c r="B64" s="262" t="s">
        <v>38</v>
      </c>
      <c r="C64" s="263"/>
      <c r="D64" s="271"/>
      <c r="E64" s="272"/>
      <c r="F64" s="174">
        <v>0.2409</v>
      </c>
      <c r="G64" s="189"/>
      <c r="H64" s="141"/>
      <c r="I64" s="141"/>
      <c r="J64" s="141"/>
      <c r="K64" s="144">
        <f>SUM(K12:K63)</f>
        <v>0</v>
      </c>
      <c r="L64" s="144">
        <f>SUM(L12:L63)</f>
        <v>0</v>
      </c>
      <c r="M64" s="144">
        <f>SUM(M12:M63)</f>
        <v>0</v>
      </c>
      <c r="N64" s="144">
        <f>SUM(N12:N63)</f>
        <v>0</v>
      </c>
      <c r="O64" s="144">
        <f>SUM(O12:O63)</f>
        <v>0</v>
      </c>
    </row>
    <row r="65" spans="1:15" s="15" customFormat="1" ht="12.75">
      <c r="A65" s="126"/>
      <c r="B65" s="126"/>
      <c r="C65" s="126"/>
      <c r="D65" s="148"/>
      <c r="E65" s="126"/>
      <c r="F65" s="145"/>
      <c r="G65" s="126"/>
      <c r="H65" s="126"/>
      <c r="I65" s="126"/>
      <c r="J65" s="126"/>
      <c r="K65" s="126"/>
      <c r="L65" s="126"/>
      <c r="M65" s="126"/>
      <c r="N65" s="146" t="s">
        <v>18</v>
      </c>
      <c r="O65" s="147">
        <f>O64</f>
        <v>0</v>
      </c>
    </row>
    <row r="66" spans="1:15">
      <c r="A66" s="145"/>
      <c r="B66" s="145"/>
      <c r="C66" s="145"/>
      <c r="D66" s="190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</row>
    <row r="67" spans="1:15">
      <c r="A67" s="145"/>
      <c r="B67" s="145"/>
      <c r="C67" s="145"/>
      <c r="D67" s="191"/>
      <c r="E67" s="145"/>
      <c r="F67" s="145"/>
      <c r="G67" s="145"/>
      <c r="H67" s="145"/>
      <c r="I67" s="145"/>
      <c r="J67" s="145"/>
      <c r="K67" s="145"/>
      <c r="L67" s="145"/>
      <c r="M67" s="192"/>
      <c r="N67" s="145"/>
      <c r="O67" s="145"/>
    </row>
    <row r="68" spans="1:15">
      <c r="A68" s="145"/>
      <c r="B68" s="145"/>
      <c r="C68" s="145"/>
      <c r="D68" s="191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</row>
    <row r="69" spans="1:15">
      <c r="M69" s="88"/>
    </row>
  </sheetData>
  <customSheetViews>
    <customSheetView guid="{E62F7A29-618F-4F54-B17B-FC971683546B}" showPageBreaks="1" fitToPage="1" printArea="1" view="pageBreakPreview">
      <pageMargins left="0.7" right="0.7" top="0.75" bottom="0.75" header="0.3" footer="0.3"/>
      <printOptions horizontalCentered="1"/>
      <pageSetup paperSize="9" scale="75" fitToHeight="0" orientation="landscape" r:id="rId1"/>
      <headerFooter alignWithMargins="0"/>
    </customSheetView>
  </customSheetViews>
  <mergeCells count="8">
    <mergeCell ref="B64:E64"/>
    <mergeCell ref="E10:J10"/>
    <mergeCell ref="K10:O10"/>
    <mergeCell ref="A2:N2"/>
    <mergeCell ref="A10:A11"/>
    <mergeCell ref="B10:B11"/>
    <mergeCell ref="C10:C11"/>
    <mergeCell ref="D10:D11"/>
  </mergeCells>
  <phoneticPr fontId="5" type="noConversion"/>
  <printOptions horizontalCentered="1"/>
  <pageMargins left="0.7" right="0.7" top="0.75" bottom="0.75" header="0.3" footer="0.3"/>
  <pageSetup paperSize="9" scale="75" fitToHeight="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O59"/>
  <sheetViews>
    <sheetView showZeros="0" view="pageBreakPreview" zoomScaleNormal="130" zoomScaleSheetLayoutView="100" workbookViewId="0">
      <selection activeCell="D8" sqref="D8"/>
    </sheetView>
  </sheetViews>
  <sheetFormatPr defaultColWidth="9.140625" defaultRowHeight="15.75"/>
  <cols>
    <col min="1" max="1" width="7.85546875" style="35" customWidth="1"/>
    <col min="2" max="2" width="40.7109375" style="35" customWidth="1"/>
    <col min="3" max="3" width="8" style="35" customWidth="1"/>
    <col min="4" max="4" width="9.140625" style="47"/>
    <col min="5" max="5" width="8.28515625" style="35" customWidth="1"/>
    <col min="6" max="6" width="7.7109375" style="35" customWidth="1"/>
    <col min="7" max="7" width="7.140625" style="35" customWidth="1"/>
    <col min="8" max="8" width="8" style="35" customWidth="1"/>
    <col min="9" max="9" width="7.85546875" style="35" customWidth="1"/>
    <col min="10" max="10" width="8.28515625" style="35" customWidth="1"/>
    <col min="11" max="11" width="10.7109375" style="35" customWidth="1"/>
    <col min="12" max="12" width="11.140625" style="35" customWidth="1"/>
    <col min="13" max="13" width="12" style="35" customWidth="1"/>
    <col min="14" max="14" width="11" style="35" customWidth="1"/>
    <col min="15" max="15" width="13.28515625" style="35" customWidth="1"/>
    <col min="16" max="16384" width="9.140625" style="35"/>
  </cols>
  <sheetData>
    <row r="1" spans="1:15" s="15" customFormat="1" ht="12.75">
      <c r="A1" s="163"/>
      <c r="B1" s="163"/>
      <c r="C1" s="163"/>
      <c r="D1" s="164"/>
      <c r="E1" s="163"/>
      <c r="F1" s="165" t="s">
        <v>19</v>
      </c>
      <c r="G1" s="166" t="str">
        <f>saturs!B11</f>
        <v>1-4</v>
      </c>
      <c r="H1" s="163"/>
      <c r="I1" s="163"/>
      <c r="J1" s="163"/>
      <c r="K1" s="163"/>
      <c r="L1" s="163"/>
      <c r="M1" s="163"/>
      <c r="N1" s="163"/>
      <c r="O1" s="163"/>
    </row>
    <row r="2" spans="1:15" s="15" customFormat="1" ht="12.75">
      <c r="A2" s="267" t="str">
        <f>saturs!C11</f>
        <v>GA daļa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163"/>
    </row>
    <row r="3" spans="1:15" s="15" customFormat="1" ht="12.75">
      <c r="A3" s="125">
        <f>Demont!A3</f>
        <v>0</v>
      </c>
      <c r="B3" s="126"/>
      <c r="C3" s="126"/>
      <c r="D3" s="148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15" customFormat="1" ht="12.75">
      <c r="A4" s="125" t="str">
        <f>Demont!A4</f>
        <v>Objekta nosaukums: APKURES KATLU MĀJAS RĪGĀ, JELGAVAS IELĀ 37 (2.TROLEJBUSU PARKS) ATJAUNOŠANAS BŪVPROJEKTS</v>
      </c>
      <c r="B4" s="127"/>
      <c r="C4" s="128"/>
      <c r="D4" s="149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s="15" customFormat="1" ht="12.95" customHeight="1">
      <c r="A5" s="125" t="str">
        <f>Demont!A5</f>
        <v>Būves adrese:           Jelgavas ielā 37 , Rīgā</v>
      </c>
      <c r="B5" s="183"/>
      <c r="C5" s="126"/>
      <c r="D5" s="148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s="15" customFormat="1" ht="12.95" customHeight="1">
      <c r="A6" s="125" t="str">
        <f>Demont!A6</f>
        <v xml:space="preserve">Pasūtījuma Nr.:        </v>
      </c>
      <c r="B6" s="183"/>
      <c r="C6" s="126"/>
      <c r="D6" s="148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s="15" customFormat="1" ht="12.95" customHeight="1">
      <c r="A7" s="130"/>
      <c r="B7" s="126"/>
      <c r="C7" s="126"/>
      <c r="D7" s="148"/>
      <c r="E7" s="126"/>
      <c r="F7" s="126"/>
      <c r="G7" s="126"/>
      <c r="H7" s="126"/>
      <c r="I7" s="126"/>
      <c r="J7" s="126"/>
      <c r="K7" s="126"/>
      <c r="L7" s="126"/>
      <c r="M7" s="126"/>
      <c r="N7" s="131" t="s">
        <v>377</v>
      </c>
      <c r="O7" s="132">
        <f>O56</f>
        <v>0</v>
      </c>
    </row>
    <row r="8" spans="1:15" s="15" customFormat="1" ht="12.75">
      <c r="A8" s="133"/>
      <c r="B8" s="129"/>
      <c r="C8" s="126"/>
      <c r="D8" s="148"/>
      <c r="E8" s="126"/>
      <c r="F8" s="126"/>
      <c r="G8" s="126"/>
      <c r="H8" s="126"/>
      <c r="I8" s="126"/>
      <c r="J8" s="126"/>
      <c r="K8" s="126"/>
      <c r="L8" s="126"/>
      <c r="M8" s="126"/>
      <c r="N8" s="134"/>
      <c r="O8" s="135"/>
    </row>
    <row r="9" spans="1:15" s="15" customFormat="1" ht="12.75" customHeight="1">
      <c r="A9" s="228"/>
      <c r="B9" s="229"/>
      <c r="C9" s="229"/>
      <c r="D9" s="230"/>
      <c r="E9" s="231"/>
      <c r="F9" s="231"/>
      <c r="G9" s="126"/>
      <c r="H9" s="126"/>
      <c r="I9" s="126"/>
      <c r="J9" s="126"/>
      <c r="K9" s="126"/>
      <c r="L9" s="126"/>
      <c r="M9" s="136"/>
      <c r="N9" s="126"/>
      <c r="O9" s="137" t="str">
        <f>Demont!O9</f>
        <v xml:space="preserve"> Tāme sastādīta: ….........gada …...........</v>
      </c>
    </row>
    <row r="10" spans="1:15" s="15" customFormat="1" ht="17.45" customHeight="1">
      <c r="A10" s="268" t="s">
        <v>0</v>
      </c>
      <c r="B10" s="265" t="s">
        <v>1</v>
      </c>
      <c r="C10" s="270" t="s">
        <v>2</v>
      </c>
      <c r="D10" s="270" t="s">
        <v>3</v>
      </c>
      <c r="E10" s="265" t="s">
        <v>4</v>
      </c>
      <c r="F10" s="265"/>
      <c r="G10" s="265"/>
      <c r="H10" s="265"/>
      <c r="I10" s="265"/>
      <c r="J10" s="265"/>
      <c r="K10" s="266" t="s">
        <v>12</v>
      </c>
      <c r="L10" s="266"/>
      <c r="M10" s="266"/>
      <c r="N10" s="266"/>
      <c r="O10" s="266"/>
    </row>
    <row r="11" spans="1:15" s="15" customFormat="1" ht="78.75" customHeight="1">
      <c r="A11" s="269"/>
      <c r="B11" s="265"/>
      <c r="C11" s="270"/>
      <c r="D11" s="270"/>
      <c r="E11" s="138" t="s">
        <v>26</v>
      </c>
      <c r="F11" s="138" t="s">
        <v>27</v>
      </c>
      <c r="G11" s="139" t="s">
        <v>28</v>
      </c>
      <c r="H11" s="138" t="s">
        <v>29</v>
      </c>
      <c r="I11" s="138" t="s">
        <v>30</v>
      </c>
      <c r="J11" s="139" t="s">
        <v>18</v>
      </c>
      <c r="K11" s="138" t="s">
        <v>8</v>
      </c>
      <c r="L11" s="139" t="s">
        <v>28</v>
      </c>
      <c r="M11" s="138" t="s">
        <v>29</v>
      </c>
      <c r="N11" s="138" t="s">
        <v>30</v>
      </c>
      <c r="O11" s="138" t="s">
        <v>31</v>
      </c>
    </row>
    <row r="12" spans="1:15" s="15" customFormat="1" ht="13.5">
      <c r="A12" s="141"/>
      <c r="B12" s="93" t="s">
        <v>44</v>
      </c>
      <c r="C12" s="193"/>
      <c r="D12" s="194"/>
      <c r="E12" s="140">
        <v>0</v>
      </c>
      <c r="F12" s="140"/>
      <c r="G12" s="140">
        <f t="shared" ref="G12:G17" si="0">ROUND(F12*E12,2)</f>
        <v>0</v>
      </c>
      <c r="H12" s="140">
        <v>0</v>
      </c>
      <c r="I12" s="140">
        <v>0</v>
      </c>
      <c r="J12" s="140">
        <f t="shared" ref="J12:J17" si="1">I12+H12+G12</f>
        <v>0</v>
      </c>
      <c r="K12" s="140">
        <f t="shared" ref="K12:K17" si="2">ROUND(E12*D12,2)</f>
        <v>0</v>
      </c>
      <c r="L12" s="140">
        <f t="shared" ref="L12:L17" si="3">ROUND(G12*D12,2)</f>
        <v>0</v>
      </c>
      <c r="M12" s="140">
        <f t="shared" ref="M12:M17" si="4">ROUND(H12*D12,2)</f>
        <v>0</v>
      </c>
      <c r="N12" s="140">
        <f>ROUND(I12*D12,2)</f>
        <v>0</v>
      </c>
      <c r="O12" s="140">
        <f t="shared" ref="O12:O17" si="5">N12+M12+L12</f>
        <v>0</v>
      </c>
    </row>
    <row r="13" spans="1:15" s="15" customFormat="1" ht="38.25">
      <c r="A13" s="141">
        <v>1</v>
      </c>
      <c r="B13" s="167" t="s">
        <v>144</v>
      </c>
      <c r="C13" s="168" t="s">
        <v>24</v>
      </c>
      <c r="D13" s="168">
        <v>1</v>
      </c>
      <c r="E13" s="140">
        <v>0</v>
      </c>
      <c r="F13" s="140">
        <v>0</v>
      </c>
      <c r="G13" s="140">
        <f t="shared" si="0"/>
        <v>0</v>
      </c>
      <c r="H13" s="140">
        <v>0</v>
      </c>
      <c r="I13" s="140">
        <v>0</v>
      </c>
      <c r="J13" s="140">
        <f t="shared" si="1"/>
        <v>0</v>
      </c>
      <c r="K13" s="140">
        <f t="shared" si="2"/>
        <v>0</v>
      </c>
      <c r="L13" s="140">
        <f t="shared" si="3"/>
        <v>0</v>
      </c>
      <c r="M13" s="140">
        <f t="shared" si="4"/>
        <v>0</v>
      </c>
      <c r="N13" s="140">
        <f>ROUND(I13*D13,2)</f>
        <v>0</v>
      </c>
      <c r="O13" s="140">
        <f t="shared" si="5"/>
        <v>0</v>
      </c>
    </row>
    <row r="14" spans="1:15" s="15" customFormat="1" ht="27.75" customHeight="1">
      <c r="A14" s="141">
        <v>2</v>
      </c>
      <c r="B14" s="202" t="s">
        <v>145</v>
      </c>
      <c r="C14" s="168" t="s">
        <v>24</v>
      </c>
      <c r="D14" s="168">
        <v>1</v>
      </c>
      <c r="E14" s="140">
        <v>0</v>
      </c>
      <c r="F14" s="140">
        <v>0</v>
      </c>
      <c r="G14" s="140">
        <f t="shared" si="0"/>
        <v>0</v>
      </c>
      <c r="H14" s="140">
        <v>0</v>
      </c>
      <c r="I14" s="140"/>
      <c r="J14" s="140">
        <f t="shared" si="1"/>
        <v>0</v>
      </c>
      <c r="K14" s="140">
        <f t="shared" si="2"/>
        <v>0</v>
      </c>
      <c r="L14" s="140">
        <f t="shared" si="3"/>
        <v>0</v>
      </c>
      <c r="M14" s="140">
        <f t="shared" si="4"/>
        <v>0</v>
      </c>
      <c r="N14" s="140">
        <f t="shared" ref="N14:N16" si="6">ROUND(I14*D14,2)</f>
        <v>0</v>
      </c>
      <c r="O14" s="140">
        <f t="shared" si="5"/>
        <v>0</v>
      </c>
    </row>
    <row r="15" spans="1:15" s="15" customFormat="1" ht="25.5">
      <c r="A15" s="141">
        <v>3</v>
      </c>
      <c r="B15" s="167" t="s">
        <v>113</v>
      </c>
      <c r="C15" s="168" t="s">
        <v>24</v>
      </c>
      <c r="D15" s="168">
        <v>1</v>
      </c>
      <c r="E15" s="140">
        <v>0</v>
      </c>
      <c r="F15" s="140">
        <v>0</v>
      </c>
      <c r="G15" s="140">
        <f t="shared" si="0"/>
        <v>0</v>
      </c>
      <c r="H15" s="140">
        <v>0</v>
      </c>
      <c r="I15" s="140"/>
      <c r="J15" s="140">
        <f t="shared" si="1"/>
        <v>0</v>
      </c>
      <c r="K15" s="140">
        <f t="shared" si="2"/>
        <v>0</v>
      </c>
      <c r="L15" s="140">
        <f t="shared" si="3"/>
        <v>0</v>
      </c>
      <c r="M15" s="140">
        <f t="shared" si="4"/>
        <v>0</v>
      </c>
      <c r="N15" s="140">
        <f t="shared" si="6"/>
        <v>0</v>
      </c>
      <c r="O15" s="140">
        <f t="shared" si="5"/>
        <v>0</v>
      </c>
    </row>
    <row r="16" spans="1:15" s="15" customFormat="1" ht="25.5">
      <c r="A16" s="141">
        <v>4</v>
      </c>
      <c r="B16" s="167" t="s">
        <v>114</v>
      </c>
      <c r="C16" s="168" t="s">
        <v>57</v>
      </c>
      <c r="D16" s="168">
        <v>1</v>
      </c>
      <c r="E16" s="140">
        <v>0</v>
      </c>
      <c r="F16" s="140">
        <v>0</v>
      </c>
      <c r="G16" s="140">
        <f t="shared" si="0"/>
        <v>0</v>
      </c>
      <c r="H16" s="140">
        <v>0</v>
      </c>
      <c r="I16" s="140">
        <v>0</v>
      </c>
      <c r="J16" s="140">
        <f t="shared" si="1"/>
        <v>0</v>
      </c>
      <c r="K16" s="140">
        <f t="shared" si="2"/>
        <v>0</v>
      </c>
      <c r="L16" s="140">
        <f t="shared" si="3"/>
        <v>0</v>
      </c>
      <c r="M16" s="140">
        <f t="shared" si="4"/>
        <v>0</v>
      </c>
      <c r="N16" s="140">
        <f t="shared" si="6"/>
        <v>0</v>
      </c>
      <c r="O16" s="140">
        <f t="shared" si="5"/>
        <v>0</v>
      </c>
    </row>
    <row r="17" spans="1:15" s="15" customFormat="1" ht="12.75">
      <c r="A17" s="141">
        <v>5</v>
      </c>
      <c r="B17" s="167" t="s">
        <v>115</v>
      </c>
      <c r="C17" s="168" t="s">
        <v>24</v>
      </c>
      <c r="D17" s="168">
        <v>1</v>
      </c>
      <c r="E17" s="140">
        <v>0</v>
      </c>
      <c r="F17" s="140">
        <v>0</v>
      </c>
      <c r="G17" s="140">
        <f t="shared" si="0"/>
        <v>0</v>
      </c>
      <c r="H17" s="140">
        <v>0</v>
      </c>
      <c r="I17" s="140"/>
      <c r="J17" s="140">
        <f t="shared" si="1"/>
        <v>0</v>
      </c>
      <c r="K17" s="140">
        <f t="shared" si="2"/>
        <v>0</v>
      </c>
      <c r="L17" s="140">
        <f t="shared" si="3"/>
        <v>0</v>
      </c>
      <c r="M17" s="140">
        <f t="shared" si="4"/>
        <v>0</v>
      </c>
      <c r="N17" s="140"/>
      <c r="O17" s="140">
        <f t="shared" si="5"/>
        <v>0</v>
      </c>
    </row>
    <row r="18" spans="1:15" s="15" customFormat="1" ht="26.25" customHeight="1">
      <c r="A18" s="141">
        <v>6</v>
      </c>
      <c r="B18" s="173" t="s">
        <v>91</v>
      </c>
      <c r="C18" s="105" t="s">
        <v>24</v>
      </c>
      <c r="D18" s="105">
        <v>1</v>
      </c>
      <c r="E18" s="140">
        <v>0</v>
      </c>
      <c r="F18" s="140">
        <v>0</v>
      </c>
      <c r="G18" s="140">
        <f>ROUND(F18*E18,2)</f>
        <v>0</v>
      </c>
      <c r="H18" s="140">
        <v>0</v>
      </c>
      <c r="I18" s="140"/>
      <c r="J18" s="140">
        <f>I18+H18+G18</f>
        <v>0</v>
      </c>
      <c r="K18" s="140">
        <f>ROUND(E18*D18,2)</f>
        <v>0</v>
      </c>
      <c r="L18" s="140">
        <f>ROUND(G18*D18,2)</f>
        <v>0</v>
      </c>
      <c r="M18" s="140">
        <f>ROUND(H18*D18,2)</f>
        <v>0</v>
      </c>
      <c r="N18" s="140"/>
      <c r="O18" s="140">
        <f>N18+M18+L18</f>
        <v>0</v>
      </c>
    </row>
    <row r="19" spans="1:15" s="15" customFormat="1" ht="12.75">
      <c r="A19" s="141">
        <v>7</v>
      </c>
      <c r="B19" s="203" t="s">
        <v>116</v>
      </c>
      <c r="C19" s="168" t="s">
        <v>24</v>
      </c>
      <c r="D19" s="168">
        <v>1</v>
      </c>
      <c r="E19" s="140">
        <v>0</v>
      </c>
      <c r="F19" s="140">
        <v>0</v>
      </c>
      <c r="G19" s="140">
        <f t="shared" ref="G19:G23" si="7">ROUND(F19*E19,2)</f>
        <v>0</v>
      </c>
      <c r="H19" s="140">
        <v>0</v>
      </c>
      <c r="I19" s="140"/>
      <c r="J19" s="140">
        <f t="shared" ref="J19:J23" si="8">I19+H19+G19</f>
        <v>0</v>
      </c>
      <c r="K19" s="140">
        <f t="shared" ref="K19:K23" si="9">ROUND(E19*D19,2)</f>
        <v>0</v>
      </c>
      <c r="L19" s="140">
        <f t="shared" ref="L19:L23" si="10">ROUND(G19*D19,2)</f>
        <v>0</v>
      </c>
      <c r="M19" s="140">
        <f t="shared" ref="M19:M23" si="11">ROUND(H19*D19,2)</f>
        <v>0</v>
      </c>
      <c r="N19" s="140"/>
      <c r="O19" s="140">
        <f t="shared" ref="O19:O23" si="12">N19+M19+L19</f>
        <v>0</v>
      </c>
    </row>
    <row r="20" spans="1:15" s="15" customFormat="1" ht="12.75">
      <c r="A20" s="141">
        <v>8</v>
      </c>
      <c r="B20" s="203" t="s">
        <v>146</v>
      </c>
      <c r="C20" s="168" t="s">
        <v>24</v>
      </c>
      <c r="D20" s="168">
        <v>2</v>
      </c>
      <c r="E20" s="140">
        <v>0</v>
      </c>
      <c r="F20" s="140">
        <v>0</v>
      </c>
      <c r="G20" s="140">
        <f t="shared" si="7"/>
        <v>0</v>
      </c>
      <c r="H20" s="140">
        <v>0</v>
      </c>
      <c r="I20" s="140"/>
      <c r="J20" s="140">
        <f t="shared" si="8"/>
        <v>0</v>
      </c>
      <c r="K20" s="140">
        <f t="shared" si="9"/>
        <v>0</v>
      </c>
      <c r="L20" s="140">
        <f t="shared" si="10"/>
        <v>0</v>
      </c>
      <c r="M20" s="140">
        <f t="shared" si="11"/>
        <v>0</v>
      </c>
      <c r="N20" s="140"/>
      <c r="O20" s="140">
        <f t="shared" si="12"/>
        <v>0</v>
      </c>
    </row>
    <row r="21" spans="1:15" s="15" customFormat="1" ht="12.75">
      <c r="A21" s="141">
        <v>9</v>
      </c>
      <c r="B21" s="203" t="s">
        <v>117</v>
      </c>
      <c r="C21" s="168" t="s">
        <v>24</v>
      </c>
      <c r="D21" s="168">
        <v>2</v>
      </c>
      <c r="E21" s="140">
        <v>0</v>
      </c>
      <c r="F21" s="140">
        <v>0</v>
      </c>
      <c r="G21" s="140">
        <f t="shared" si="7"/>
        <v>0</v>
      </c>
      <c r="H21" s="140">
        <v>0</v>
      </c>
      <c r="I21" s="140"/>
      <c r="J21" s="140">
        <f t="shared" si="8"/>
        <v>0</v>
      </c>
      <c r="K21" s="140">
        <f t="shared" si="9"/>
        <v>0</v>
      </c>
      <c r="L21" s="140">
        <f t="shared" si="10"/>
        <v>0</v>
      </c>
      <c r="M21" s="140">
        <f t="shared" si="11"/>
        <v>0</v>
      </c>
      <c r="N21" s="140"/>
      <c r="O21" s="140">
        <f t="shared" si="12"/>
        <v>0</v>
      </c>
    </row>
    <row r="22" spans="1:15" s="15" customFormat="1" ht="12.75">
      <c r="A22" s="141">
        <v>10</v>
      </c>
      <c r="B22" s="173" t="s">
        <v>118</v>
      </c>
      <c r="C22" s="105" t="s">
        <v>24</v>
      </c>
      <c r="D22" s="105">
        <v>1</v>
      </c>
      <c r="E22" s="140">
        <v>0</v>
      </c>
      <c r="F22" s="140">
        <v>0</v>
      </c>
      <c r="G22" s="140">
        <f t="shared" si="7"/>
        <v>0</v>
      </c>
      <c r="H22" s="140">
        <v>0</v>
      </c>
      <c r="I22" s="140"/>
      <c r="J22" s="140">
        <f t="shared" si="8"/>
        <v>0</v>
      </c>
      <c r="K22" s="140">
        <f t="shared" si="9"/>
        <v>0</v>
      </c>
      <c r="L22" s="140">
        <f t="shared" si="10"/>
        <v>0</v>
      </c>
      <c r="M22" s="140">
        <f t="shared" si="11"/>
        <v>0</v>
      </c>
      <c r="N22" s="140"/>
      <c r="O22" s="140">
        <f t="shared" si="12"/>
        <v>0</v>
      </c>
    </row>
    <row r="23" spans="1:15" s="15" customFormat="1" ht="12.75">
      <c r="A23" s="141">
        <v>11</v>
      </c>
      <c r="B23" s="173" t="s">
        <v>119</v>
      </c>
      <c r="C23" s="105" t="s">
        <v>24</v>
      </c>
      <c r="D23" s="105">
        <v>3</v>
      </c>
      <c r="E23" s="140">
        <v>0</v>
      </c>
      <c r="F23" s="140">
        <v>0</v>
      </c>
      <c r="G23" s="140">
        <f t="shared" si="7"/>
        <v>0</v>
      </c>
      <c r="H23" s="140">
        <v>0</v>
      </c>
      <c r="I23" s="140"/>
      <c r="J23" s="140">
        <f t="shared" si="8"/>
        <v>0</v>
      </c>
      <c r="K23" s="140">
        <f t="shared" si="9"/>
        <v>0</v>
      </c>
      <c r="L23" s="140">
        <f t="shared" si="10"/>
        <v>0</v>
      </c>
      <c r="M23" s="140">
        <f t="shared" si="11"/>
        <v>0</v>
      </c>
      <c r="N23" s="140"/>
      <c r="O23" s="140">
        <f t="shared" si="12"/>
        <v>0</v>
      </c>
    </row>
    <row r="24" spans="1:15" s="15" customFormat="1" ht="12.75">
      <c r="A24" s="141">
        <v>12</v>
      </c>
      <c r="B24" s="173" t="s">
        <v>140</v>
      </c>
      <c r="C24" s="105" t="s">
        <v>24</v>
      </c>
      <c r="D24" s="105">
        <v>1</v>
      </c>
      <c r="E24" s="140">
        <v>0</v>
      </c>
      <c r="F24" s="140">
        <v>0</v>
      </c>
      <c r="G24" s="140">
        <f t="shared" ref="G24" si="13">ROUND(F24*E24,2)</f>
        <v>0</v>
      </c>
      <c r="H24" s="140">
        <v>0</v>
      </c>
      <c r="I24" s="140"/>
      <c r="J24" s="140">
        <f t="shared" ref="J24" si="14">I24+H24+G24</f>
        <v>0</v>
      </c>
      <c r="K24" s="140">
        <f t="shared" ref="K24" si="15">ROUND(E24*D24,2)</f>
        <v>0</v>
      </c>
      <c r="L24" s="140">
        <f t="shared" ref="L24" si="16">ROUND(G24*D24,2)</f>
        <v>0</v>
      </c>
      <c r="M24" s="140">
        <f t="shared" ref="M24" si="17">ROUND(H24*D24,2)</f>
        <v>0</v>
      </c>
      <c r="N24" s="140"/>
      <c r="O24" s="140">
        <f t="shared" ref="O24" si="18">N24+M24+L24</f>
        <v>0</v>
      </c>
    </row>
    <row r="25" spans="1:15" s="15" customFormat="1" ht="12.75">
      <c r="A25" s="141">
        <v>13</v>
      </c>
      <c r="B25" s="173" t="s">
        <v>141</v>
      </c>
      <c r="C25" s="105" t="s">
        <v>24</v>
      </c>
      <c r="D25" s="105">
        <v>2</v>
      </c>
      <c r="E25" s="140">
        <v>0</v>
      </c>
      <c r="F25" s="140">
        <v>0</v>
      </c>
      <c r="G25" s="140">
        <f t="shared" ref="G25" si="19">ROUND(F25*E25,2)</f>
        <v>0</v>
      </c>
      <c r="H25" s="140">
        <v>0</v>
      </c>
      <c r="I25" s="140"/>
      <c r="J25" s="140">
        <f t="shared" ref="J25" si="20">I25+H25+G25</f>
        <v>0</v>
      </c>
      <c r="K25" s="140">
        <f t="shared" ref="K25" si="21">ROUND(E25*D25,2)</f>
        <v>0</v>
      </c>
      <c r="L25" s="140">
        <f t="shared" ref="L25" si="22">ROUND(G25*D25,2)</f>
        <v>0</v>
      </c>
      <c r="M25" s="140">
        <f t="shared" ref="M25" si="23">ROUND(H25*D25,2)</f>
        <v>0</v>
      </c>
      <c r="N25" s="140"/>
      <c r="O25" s="140">
        <f t="shared" ref="O25" si="24">N25+M25+L25</f>
        <v>0</v>
      </c>
    </row>
    <row r="26" spans="1:15" s="15" customFormat="1" ht="12.75">
      <c r="A26" s="141">
        <v>14</v>
      </c>
      <c r="B26" s="173" t="s">
        <v>120</v>
      </c>
      <c r="C26" s="105" t="s">
        <v>24</v>
      </c>
      <c r="D26" s="105">
        <v>1</v>
      </c>
      <c r="E26" s="140">
        <v>0</v>
      </c>
      <c r="F26" s="140">
        <v>0</v>
      </c>
      <c r="G26" s="140">
        <f t="shared" ref="G26" si="25">ROUND(F26*E26,2)</f>
        <v>0</v>
      </c>
      <c r="H26" s="140">
        <v>0</v>
      </c>
      <c r="I26" s="140"/>
      <c r="J26" s="140">
        <f t="shared" ref="J26" si="26">I26+H26+G26</f>
        <v>0</v>
      </c>
      <c r="K26" s="140">
        <f t="shared" ref="K26" si="27">ROUND(E26*D26,2)</f>
        <v>0</v>
      </c>
      <c r="L26" s="140">
        <f t="shared" ref="L26" si="28">ROUND(G26*D26,2)</f>
        <v>0</v>
      </c>
      <c r="M26" s="140">
        <f t="shared" ref="M26" si="29">ROUND(H26*D26,2)</f>
        <v>0</v>
      </c>
      <c r="N26" s="140"/>
      <c r="O26" s="140">
        <f t="shared" ref="O26" si="30">N26+M26+L26</f>
        <v>0</v>
      </c>
    </row>
    <row r="27" spans="1:15" s="15" customFormat="1" ht="12.75">
      <c r="A27" s="141">
        <v>15</v>
      </c>
      <c r="B27" s="173" t="s">
        <v>121</v>
      </c>
      <c r="C27" s="105" t="s">
        <v>24</v>
      </c>
      <c r="D27" s="105">
        <v>1</v>
      </c>
      <c r="E27" s="140">
        <v>0</v>
      </c>
      <c r="F27" s="140">
        <v>0</v>
      </c>
      <c r="G27" s="140">
        <f t="shared" ref="G27" si="31">ROUND(F27*E27,2)</f>
        <v>0</v>
      </c>
      <c r="H27" s="140">
        <v>0</v>
      </c>
      <c r="I27" s="140"/>
      <c r="J27" s="140">
        <f t="shared" ref="J27" si="32">I27+H27+G27</f>
        <v>0</v>
      </c>
      <c r="K27" s="140">
        <f t="shared" ref="K27" si="33">ROUND(E27*D27,2)</f>
        <v>0</v>
      </c>
      <c r="L27" s="140">
        <f t="shared" ref="L27" si="34">ROUND(G27*D27,2)</f>
        <v>0</v>
      </c>
      <c r="M27" s="140">
        <f t="shared" ref="M27" si="35">ROUND(H27*D27,2)</f>
        <v>0</v>
      </c>
      <c r="N27" s="140"/>
      <c r="O27" s="140">
        <f t="shared" ref="O27" si="36">N27+M27+L27</f>
        <v>0</v>
      </c>
    </row>
    <row r="28" spans="1:15" s="15" customFormat="1" ht="12.75">
      <c r="A28" s="141">
        <v>16</v>
      </c>
      <c r="B28" s="173" t="s">
        <v>122</v>
      </c>
      <c r="C28" s="105" t="s">
        <v>43</v>
      </c>
      <c r="D28" s="105">
        <v>4</v>
      </c>
      <c r="E28" s="140">
        <v>0</v>
      </c>
      <c r="F28" s="140">
        <v>0</v>
      </c>
      <c r="G28" s="140">
        <f t="shared" ref="G28:G33" si="37">ROUND(F28*E28,2)</f>
        <v>0</v>
      </c>
      <c r="H28" s="140">
        <v>0</v>
      </c>
      <c r="I28" s="140"/>
      <c r="J28" s="140">
        <f t="shared" ref="J28:J33" si="38">I28+H28+G28</f>
        <v>0</v>
      </c>
      <c r="K28" s="140">
        <f t="shared" ref="K28:K33" si="39">ROUND(E28*D28,2)</f>
        <v>0</v>
      </c>
      <c r="L28" s="140">
        <f t="shared" ref="L28:L33" si="40">ROUND(G28*D28,2)</f>
        <v>0</v>
      </c>
      <c r="M28" s="140">
        <f t="shared" ref="M28:M33" si="41">ROUND(H28*D28,2)</f>
        <v>0</v>
      </c>
      <c r="N28" s="140"/>
      <c r="O28" s="140">
        <f t="shared" ref="O28:O33" si="42">N28+M28+L28</f>
        <v>0</v>
      </c>
    </row>
    <row r="29" spans="1:15" s="15" customFormat="1" ht="12.75">
      <c r="A29" s="141">
        <v>17</v>
      </c>
      <c r="B29" s="173" t="s">
        <v>123</v>
      </c>
      <c r="C29" s="105" t="s">
        <v>43</v>
      </c>
      <c r="D29" s="105">
        <v>9</v>
      </c>
      <c r="E29" s="140">
        <v>0</v>
      </c>
      <c r="F29" s="140">
        <v>0</v>
      </c>
      <c r="G29" s="140">
        <f t="shared" si="37"/>
        <v>0</v>
      </c>
      <c r="H29" s="140">
        <v>0</v>
      </c>
      <c r="I29" s="140"/>
      <c r="J29" s="140">
        <f t="shared" si="38"/>
        <v>0</v>
      </c>
      <c r="K29" s="140">
        <f t="shared" si="39"/>
        <v>0</v>
      </c>
      <c r="L29" s="140">
        <f t="shared" si="40"/>
        <v>0</v>
      </c>
      <c r="M29" s="140">
        <f t="shared" si="41"/>
        <v>0</v>
      </c>
      <c r="N29" s="140"/>
      <c r="O29" s="140">
        <f t="shared" si="42"/>
        <v>0</v>
      </c>
    </row>
    <row r="30" spans="1:15" s="15" customFormat="1" ht="12.75">
      <c r="A30" s="141">
        <v>18</v>
      </c>
      <c r="B30" s="173" t="s">
        <v>124</v>
      </c>
      <c r="C30" s="105" t="s">
        <v>43</v>
      </c>
      <c r="D30" s="105">
        <v>3</v>
      </c>
      <c r="E30" s="140">
        <v>0</v>
      </c>
      <c r="F30" s="140">
        <v>0</v>
      </c>
      <c r="G30" s="140">
        <f t="shared" si="37"/>
        <v>0</v>
      </c>
      <c r="H30" s="140">
        <v>0</v>
      </c>
      <c r="I30" s="140"/>
      <c r="J30" s="140">
        <f t="shared" si="38"/>
        <v>0</v>
      </c>
      <c r="K30" s="140">
        <f t="shared" si="39"/>
        <v>0</v>
      </c>
      <c r="L30" s="140">
        <f t="shared" si="40"/>
        <v>0</v>
      </c>
      <c r="M30" s="140">
        <f t="shared" si="41"/>
        <v>0</v>
      </c>
      <c r="N30" s="140"/>
      <c r="O30" s="140">
        <f t="shared" si="42"/>
        <v>0</v>
      </c>
    </row>
    <row r="31" spans="1:15" s="15" customFormat="1" ht="12.75">
      <c r="A31" s="141">
        <v>19</v>
      </c>
      <c r="B31" s="173" t="s">
        <v>125</v>
      </c>
      <c r="C31" s="105" t="s">
        <v>43</v>
      </c>
      <c r="D31" s="105">
        <v>3</v>
      </c>
      <c r="E31" s="140">
        <v>0</v>
      </c>
      <c r="F31" s="140">
        <v>0</v>
      </c>
      <c r="G31" s="140">
        <f t="shared" ref="G31" si="43">ROUND(F31*E31,2)</f>
        <v>0</v>
      </c>
      <c r="H31" s="140">
        <v>0</v>
      </c>
      <c r="I31" s="140"/>
      <c r="J31" s="140">
        <f t="shared" ref="J31" si="44">I31+H31+G31</f>
        <v>0</v>
      </c>
      <c r="K31" s="140">
        <f t="shared" ref="K31" si="45">ROUND(E31*D31,2)</f>
        <v>0</v>
      </c>
      <c r="L31" s="140">
        <f t="shared" ref="L31" si="46">ROUND(G31*D31,2)</f>
        <v>0</v>
      </c>
      <c r="M31" s="140">
        <f t="shared" ref="M31" si="47">ROUND(H31*D31,2)</f>
        <v>0</v>
      </c>
      <c r="N31" s="140"/>
      <c r="O31" s="140">
        <f t="shared" ref="O31" si="48">N31+M31+L31</f>
        <v>0</v>
      </c>
    </row>
    <row r="32" spans="1:15" s="15" customFormat="1" ht="12.75">
      <c r="A32" s="141">
        <v>20</v>
      </c>
      <c r="B32" s="173" t="s">
        <v>127</v>
      </c>
      <c r="C32" s="105" t="s">
        <v>43</v>
      </c>
      <c r="D32" s="105">
        <v>60</v>
      </c>
      <c r="E32" s="140">
        <v>0</v>
      </c>
      <c r="F32" s="140">
        <v>0</v>
      </c>
      <c r="G32" s="140">
        <f t="shared" si="37"/>
        <v>0</v>
      </c>
      <c r="H32" s="140">
        <v>0</v>
      </c>
      <c r="I32" s="140"/>
      <c r="J32" s="140">
        <f t="shared" si="38"/>
        <v>0</v>
      </c>
      <c r="K32" s="140">
        <f t="shared" si="39"/>
        <v>0</v>
      </c>
      <c r="L32" s="140">
        <f t="shared" si="40"/>
        <v>0</v>
      </c>
      <c r="M32" s="140">
        <f t="shared" si="41"/>
        <v>0</v>
      </c>
      <c r="N32" s="140"/>
      <c r="O32" s="140">
        <f t="shared" si="42"/>
        <v>0</v>
      </c>
    </row>
    <row r="33" spans="1:15" s="15" customFormat="1" ht="12.75">
      <c r="A33" s="141">
        <v>21</v>
      </c>
      <c r="B33" s="173" t="s">
        <v>126</v>
      </c>
      <c r="C33" s="105" t="s">
        <v>43</v>
      </c>
      <c r="D33" s="105">
        <v>5</v>
      </c>
      <c r="E33" s="140">
        <v>0</v>
      </c>
      <c r="F33" s="140">
        <v>0</v>
      </c>
      <c r="G33" s="140">
        <f t="shared" si="37"/>
        <v>0</v>
      </c>
      <c r="H33" s="140">
        <v>0</v>
      </c>
      <c r="I33" s="140"/>
      <c r="J33" s="140">
        <f t="shared" si="38"/>
        <v>0</v>
      </c>
      <c r="K33" s="140">
        <f t="shared" si="39"/>
        <v>0</v>
      </c>
      <c r="L33" s="140">
        <f t="shared" si="40"/>
        <v>0</v>
      </c>
      <c r="M33" s="140">
        <f t="shared" si="41"/>
        <v>0</v>
      </c>
      <c r="N33" s="140"/>
      <c r="O33" s="140">
        <f t="shared" si="42"/>
        <v>0</v>
      </c>
    </row>
    <row r="34" spans="1:15" s="15" customFormat="1" ht="12.75">
      <c r="A34" s="141">
        <v>22</v>
      </c>
      <c r="B34" s="173" t="s">
        <v>128</v>
      </c>
      <c r="C34" s="105" t="s">
        <v>43</v>
      </c>
      <c r="D34" s="105">
        <v>1</v>
      </c>
      <c r="E34" s="140">
        <v>0</v>
      </c>
      <c r="F34" s="140">
        <v>0</v>
      </c>
      <c r="G34" s="140">
        <f t="shared" ref="G34" si="49">ROUND(F34*E34,2)</f>
        <v>0</v>
      </c>
      <c r="H34" s="140">
        <v>0</v>
      </c>
      <c r="I34" s="140"/>
      <c r="J34" s="140">
        <f t="shared" ref="J34" si="50">I34+H34+G34</f>
        <v>0</v>
      </c>
      <c r="K34" s="140">
        <f t="shared" ref="K34" si="51">ROUND(E34*D34,2)</f>
        <v>0</v>
      </c>
      <c r="L34" s="140">
        <f t="shared" ref="L34" si="52">ROUND(G34*D34,2)</f>
        <v>0</v>
      </c>
      <c r="M34" s="140">
        <f t="shared" ref="M34" si="53">ROUND(H34*D34,2)</f>
        <v>0</v>
      </c>
      <c r="N34" s="140"/>
      <c r="O34" s="140">
        <f t="shared" ref="O34" si="54">N34+M34+L34</f>
        <v>0</v>
      </c>
    </row>
    <row r="35" spans="1:15" s="15" customFormat="1" ht="12.75">
      <c r="A35" s="141">
        <v>23</v>
      </c>
      <c r="B35" s="173" t="s">
        <v>129</v>
      </c>
      <c r="C35" s="105" t="s">
        <v>43</v>
      </c>
      <c r="D35" s="105">
        <v>1</v>
      </c>
      <c r="E35" s="140">
        <v>0</v>
      </c>
      <c r="F35" s="140">
        <v>0</v>
      </c>
      <c r="G35" s="140">
        <f t="shared" ref="G35" si="55">ROUND(F35*E35,2)</f>
        <v>0</v>
      </c>
      <c r="H35" s="140">
        <v>0</v>
      </c>
      <c r="I35" s="140"/>
      <c r="J35" s="140">
        <f t="shared" ref="J35" si="56">I35+H35+G35</f>
        <v>0</v>
      </c>
      <c r="K35" s="140">
        <f t="shared" ref="K35" si="57">ROUND(E35*D35,2)</f>
        <v>0</v>
      </c>
      <c r="L35" s="140">
        <f t="shared" ref="L35" si="58">ROUND(G35*D35,2)</f>
        <v>0</v>
      </c>
      <c r="M35" s="140">
        <f t="shared" ref="M35" si="59">ROUND(H35*D35,2)</f>
        <v>0</v>
      </c>
      <c r="N35" s="140"/>
      <c r="O35" s="140">
        <f t="shared" ref="O35" si="60">N35+M35+L35</f>
        <v>0</v>
      </c>
    </row>
    <row r="36" spans="1:15" s="15" customFormat="1" ht="12.75">
      <c r="A36" s="141">
        <v>24</v>
      </c>
      <c r="B36" s="173" t="s">
        <v>130</v>
      </c>
      <c r="C36" s="105" t="s">
        <v>24</v>
      </c>
      <c r="D36" s="105">
        <v>2</v>
      </c>
      <c r="E36" s="140">
        <v>0</v>
      </c>
      <c r="F36" s="140">
        <v>0</v>
      </c>
      <c r="G36" s="140">
        <f t="shared" ref="G36:G37" si="61">ROUND(F36*E36,2)</f>
        <v>0</v>
      </c>
      <c r="H36" s="140">
        <v>0</v>
      </c>
      <c r="I36" s="140"/>
      <c r="J36" s="140">
        <f t="shared" ref="J36:J37" si="62">I36+H36+G36</f>
        <v>0</v>
      </c>
      <c r="K36" s="140">
        <f t="shared" ref="K36:K37" si="63">ROUND(E36*D36,2)</f>
        <v>0</v>
      </c>
      <c r="L36" s="140">
        <f t="shared" ref="L36:L37" si="64">ROUND(G36*D36,2)</f>
        <v>0</v>
      </c>
      <c r="M36" s="140">
        <f t="shared" ref="M36:M37" si="65">ROUND(H36*D36,2)</f>
        <v>0</v>
      </c>
      <c r="N36" s="140"/>
      <c r="O36" s="140">
        <f t="shared" ref="O36:O37" si="66">N36+M36+L36</f>
        <v>0</v>
      </c>
    </row>
    <row r="37" spans="1:15" s="15" customFormat="1" ht="12.75">
      <c r="A37" s="141">
        <v>25</v>
      </c>
      <c r="B37" s="173" t="s">
        <v>131</v>
      </c>
      <c r="C37" s="105" t="s">
        <v>24</v>
      </c>
      <c r="D37" s="105">
        <v>8</v>
      </c>
      <c r="E37" s="140">
        <v>0</v>
      </c>
      <c r="F37" s="140">
        <v>0</v>
      </c>
      <c r="G37" s="140">
        <f t="shared" si="61"/>
        <v>0</v>
      </c>
      <c r="H37" s="140">
        <v>0</v>
      </c>
      <c r="I37" s="140"/>
      <c r="J37" s="140">
        <f t="shared" si="62"/>
        <v>0</v>
      </c>
      <c r="K37" s="140">
        <f t="shared" si="63"/>
        <v>0</v>
      </c>
      <c r="L37" s="140">
        <f t="shared" si="64"/>
        <v>0</v>
      </c>
      <c r="M37" s="140">
        <f t="shared" si="65"/>
        <v>0</v>
      </c>
      <c r="N37" s="140"/>
      <c r="O37" s="140">
        <f t="shared" si="66"/>
        <v>0</v>
      </c>
    </row>
    <row r="38" spans="1:15" s="15" customFormat="1" ht="12.75">
      <c r="A38" s="141">
        <v>26</v>
      </c>
      <c r="B38" s="173" t="s">
        <v>132</v>
      </c>
      <c r="C38" s="105" t="s">
        <v>24</v>
      </c>
      <c r="D38" s="105">
        <v>5</v>
      </c>
      <c r="E38" s="140">
        <v>0</v>
      </c>
      <c r="F38" s="140">
        <v>0</v>
      </c>
      <c r="G38" s="140">
        <f t="shared" ref="G38:G41" si="67">ROUND(F38*E38,2)</f>
        <v>0</v>
      </c>
      <c r="H38" s="140">
        <v>0</v>
      </c>
      <c r="I38" s="140"/>
      <c r="J38" s="140">
        <f t="shared" ref="J38:J41" si="68">I38+H38+G38</f>
        <v>0</v>
      </c>
      <c r="K38" s="140">
        <f t="shared" ref="K38:K41" si="69">ROUND(E38*D38,2)</f>
        <v>0</v>
      </c>
      <c r="L38" s="140">
        <f t="shared" ref="L38:L41" si="70">ROUND(G38*D38,2)</f>
        <v>0</v>
      </c>
      <c r="M38" s="140">
        <f t="shared" ref="M38:M41" si="71">ROUND(H38*D38,2)</f>
        <v>0</v>
      </c>
      <c r="N38" s="140"/>
      <c r="O38" s="140">
        <f t="shared" ref="O38:O41" si="72">N38+M38+L38</f>
        <v>0</v>
      </c>
    </row>
    <row r="39" spans="1:15" s="15" customFormat="1" ht="12.75">
      <c r="A39" s="141">
        <v>27</v>
      </c>
      <c r="B39" s="173" t="s">
        <v>133</v>
      </c>
      <c r="C39" s="105" t="s">
        <v>24</v>
      </c>
      <c r="D39" s="105">
        <v>6</v>
      </c>
      <c r="E39" s="140">
        <v>0</v>
      </c>
      <c r="F39" s="140">
        <v>0</v>
      </c>
      <c r="G39" s="140">
        <f t="shared" si="67"/>
        <v>0</v>
      </c>
      <c r="H39" s="140">
        <v>0</v>
      </c>
      <c r="I39" s="140"/>
      <c r="J39" s="140">
        <f t="shared" si="68"/>
        <v>0</v>
      </c>
      <c r="K39" s="140">
        <f t="shared" si="69"/>
        <v>0</v>
      </c>
      <c r="L39" s="140">
        <f t="shared" si="70"/>
        <v>0</v>
      </c>
      <c r="M39" s="140">
        <f t="shared" si="71"/>
        <v>0</v>
      </c>
      <c r="N39" s="140"/>
      <c r="O39" s="140">
        <f t="shared" si="72"/>
        <v>0</v>
      </c>
    </row>
    <row r="40" spans="1:15" s="15" customFormat="1" ht="12.75">
      <c r="A40" s="141">
        <v>28</v>
      </c>
      <c r="B40" s="173" t="s">
        <v>134</v>
      </c>
      <c r="C40" s="105" t="s">
        <v>24</v>
      </c>
      <c r="D40" s="105">
        <v>5</v>
      </c>
      <c r="E40" s="140">
        <v>0</v>
      </c>
      <c r="F40" s="140">
        <v>0</v>
      </c>
      <c r="G40" s="140">
        <f t="shared" si="67"/>
        <v>0</v>
      </c>
      <c r="H40" s="140">
        <v>0</v>
      </c>
      <c r="I40" s="140"/>
      <c r="J40" s="140">
        <f t="shared" si="68"/>
        <v>0</v>
      </c>
      <c r="K40" s="140">
        <f t="shared" si="69"/>
        <v>0</v>
      </c>
      <c r="L40" s="140">
        <f t="shared" si="70"/>
        <v>0</v>
      </c>
      <c r="M40" s="140">
        <f t="shared" si="71"/>
        <v>0</v>
      </c>
      <c r="N40" s="140"/>
      <c r="O40" s="140">
        <f t="shared" si="72"/>
        <v>0</v>
      </c>
    </row>
    <row r="41" spans="1:15" s="15" customFormat="1" ht="13.5" customHeight="1">
      <c r="A41" s="141">
        <v>29</v>
      </c>
      <c r="B41" s="173" t="s">
        <v>135</v>
      </c>
      <c r="C41" s="105" t="s">
        <v>24</v>
      </c>
      <c r="D41" s="105">
        <v>2</v>
      </c>
      <c r="E41" s="140">
        <v>0</v>
      </c>
      <c r="F41" s="140">
        <v>0</v>
      </c>
      <c r="G41" s="140">
        <f t="shared" si="67"/>
        <v>0</v>
      </c>
      <c r="H41" s="140">
        <v>0</v>
      </c>
      <c r="I41" s="140"/>
      <c r="J41" s="140">
        <f t="shared" si="68"/>
        <v>0</v>
      </c>
      <c r="K41" s="140">
        <f t="shared" si="69"/>
        <v>0</v>
      </c>
      <c r="L41" s="140">
        <f t="shared" si="70"/>
        <v>0</v>
      </c>
      <c r="M41" s="140">
        <f t="shared" si="71"/>
        <v>0</v>
      </c>
      <c r="N41" s="140"/>
      <c r="O41" s="140">
        <f t="shared" si="72"/>
        <v>0</v>
      </c>
    </row>
    <row r="42" spans="1:15" s="15" customFormat="1" ht="13.5" customHeight="1">
      <c r="A42" s="141">
        <v>30</v>
      </c>
      <c r="B42" s="173" t="s">
        <v>136</v>
      </c>
      <c r="C42" s="105" t="s">
        <v>24</v>
      </c>
      <c r="D42" s="105">
        <v>3</v>
      </c>
      <c r="E42" s="140">
        <v>0</v>
      </c>
      <c r="F42" s="140">
        <v>0</v>
      </c>
      <c r="G42" s="140">
        <f t="shared" ref="G42" si="73">ROUND(F42*E42,2)</f>
        <v>0</v>
      </c>
      <c r="H42" s="140">
        <v>0</v>
      </c>
      <c r="I42" s="140"/>
      <c r="J42" s="140">
        <f t="shared" ref="J42" si="74">I42+H42+G42</f>
        <v>0</v>
      </c>
      <c r="K42" s="140">
        <f t="shared" ref="K42" si="75">ROUND(E42*D42,2)</f>
        <v>0</v>
      </c>
      <c r="L42" s="140">
        <f t="shared" ref="L42" si="76">ROUND(G42*D42,2)</f>
        <v>0</v>
      </c>
      <c r="M42" s="140">
        <f t="shared" ref="M42" si="77">ROUND(H42*D42,2)</f>
        <v>0</v>
      </c>
      <c r="N42" s="140"/>
      <c r="O42" s="140">
        <f t="shared" ref="O42" si="78">N42+M42+L42</f>
        <v>0</v>
      </c>
    </row>
    <row r="43" spans="1:15" s="15" customFormat="1" ht="12.75">
      <c r="A43" s="141">
        <v>31</v>
      </c>
      <c r="B43" s="173" t="s">
        <v>137</v>
      </c>
      <c r="C43" s="105" t="s">
        <v>24</v>
      </c>
      <c r="D43" s="105">
        <v>1</v>
      </c>
      <c r="E43" s="140">
        <v>0</v>
      </c>
      <c r="F43" s="140">
        <v>0</v>
      </c>
      <c r="G43" s="140">
        <f t="shared" ref="G43:G44" si="79">ROUND(F43*E43,2)</f>
        <v>0</v>
      </c>
      <c r="H43" s="140">
        <v>0</v>
      </c>
      <c r="I43" s="140"/>
      <c r="J43" s="140">
        <f t="shared" ref="J43:J44" si="80">I43+H43+G43</f>
        <v>0</v>
      </c>
      <c r="K43" s="140">
        <f t="shared" ref="K43:K44" si="81">ROUND(E43*D43,2)</f>
        <v>0</v>
      </c>
      <c r="L43" s="140">
        <f t="shared" ref="L43:L44" si="82">ROUND(G43*D43,2)</f>
        <v>0</v>
      </c>
      <c r="M43" s="140">
        <f t="shared" ref="M43:M44" si="83">ROUND(H43*D43,2)</f>
        <v>0</v>
      </c>
      <c r="N43" s="140"/>
      <c r="O43" s="140">
        <f t="shared" ref="O43:O44" si="84">N43+M43+L43</f>
        <v>0</v>
      </c>
    </row>
    <row r="44" spans="1:15" s="15" customFormat="1" ht="12.75">
      <c r="A44" s="141">
        <v>32</v>
      </c>
      <c r="B44" s="173" t="s">
        <v>138</v>
      </c>
      <c r="C44" s="105" t="s">
        <v>24</v>
      </c>
      <c r="D44" s="105">
        <v>1</v>
      </c>
      <c r="E44" s="140">
        <v>0</v>
      </c>
      <c r="F44" s="140">
        <v>0</v>
      </c>
      <c r="G44" s="140">
        <f t="shared" si="79"/>
        <v>0</v>
      </c>
      <c r="H44" s="140">
        <v>0</v>
      </c>
      <c r="I44" s="140"/>
      <c r="J44" s="140">
        <f t="shared" si="80"/>
        <v>0</v>
      </c>
      <c r="K44" s="140">
        <f t="shared" si="81"/>
        <v>0</v>
      </c>
      <c r="L44" s="140">
        <f t="shared" si="82"/>
        <v>0</v>
      </c>
      <c r="M44" s="140">
        <f t="shared" si="83"/>
        <v>0</v>
      </c>
      <c r="N44" s="140"/>
      <c r="O44" s="140">
        <f t="shared" si="84"/>
        <v>0</v>
      </c>
    </row>
    <row r="45" spans="1:15" s="15" customFormat="1" ht="12.75">
      <c r="A45" s="141">
        <v>33</v>
      </c>
      <c r="B45" s="173" t="s">
        <v>139</v>
      </c>
      <c r="C45" s="105" t="s">
        <v>24</v>
      </c>
      <c r="D45" s="105">
        <v>1</v>
      </c>
      <c r="E45" s="140">
        <v>0</v>
      </c>
      <c r="F45" s="140">
        <v>0</v>
      </c>
      <c r="G45" s="140">
        <f t="shared" ref="G45" si="85">ROUND(F45*E45,2)</f>
        <v>0</v>
      </c>
      <c r="H45" s="140">
        <v>0</v>
      </c>
      <c r="I45" s="140"/>
      <c r="J45" s="140">
        <f t="shared" ref="J45" si="86">I45+H45+G45</f>
        <v>0</v>
      </c>
      <c r="K45" s="140">
        <f t="shared" ref="K45" si="87">ROUND(E45*D45,2)</f>
        <v>0</v>
      </c>
      <c r="L45" s="140">
        <f t="shared" ref="L45" si="88">ROUND(G45*D45,2)</f>
        <v>0</v>
      </c>
      <c r="M45" s="140">
        <f t="shared" ref="M45" si="89">ROUND(H45*D45,2)</f>
        <v>0</v>
      </c>
      <c r="N45" s="140"/>
      <c r="O45" s="140">
        <f t="shared" ref="O45" si="90">N45+M45+L45</f>
        <v>0</v>
      </c>
    </row>
    <row r="46" spans="1:15" s="15" customFormat="1" ht="12.75">
      <c r="A46" s="141">
        <v>34</v>
      </c>
      <c r="B46" s="173" t="s">
        <v>142</v>
      </c>
      <c r="C46" s="105" t="s">
        <v>24</v>
      </c>
      <c r="D46" s="105">
        <v>3</v>
      </c>
      <c r="E46" s="140">
        <v>0</v>
      </c>
      <c r="F46" s="140">
        <v>0</v>
      </c>
      <c r="G46" s="140">
        <f t="shared" ref="G46" si="91">ROUND(F46*E46,2)</f>
        <v>0</v>
      </c>
      <c r="H46" s="140">
        <v>0</v>
      </c>
      <c r="I46" s="140"/>
      <c r="J46" s="140">
        <f t="shared" ref="J46" si="92">I46+H46+G46</f>
        <v>0</v>
      </c>
      <c r="K46" s="140">
        <f t="shared" ref="K46" si="93">ROUND(E46*D46,2)</f>
        <v>0</v>
      </c>
      <c r="L46" s="140">
        <f t="shared" ref="L46" si="94">ROUND(G46*D46,2)</f>
        <v>0</v>
      </c>
      <c r="M46" s="140">
        <f t="shared" ref="M46" si="95">ROUND(H46*D46,2)</f>
        <v>0</v>
      </c>
      <c r="N46" s="140"/>
      <c r="O46" s="140">
        <f t="shared" ref="O46" si="96">N46+M46+L46</f>
        <v>0</v>
      </c>
    </row>
    <row r="47" spans="1:15" s="15" customFormat="1" ht="12.75">
      <c r="A47" s="141">
        <v>35</v>
      </c>
      <c r="B47" s="173" t="s">
        <v>87</v>
      </c>
      <c r="C47" s="105" t="s">
        <v>24</v>
      </c>
      <c r="D47" s="105">
        <v>2</v>
      </c>
      <c r="E47" s="140">
        <v>0</v>
      </c>
      <c r="F47" s="140">
        <v>0</v>
      </c>
      <c r="G47" s="140">
        <f t="shared" ref="G47:G50" si="97">ROUND(F47*E47,2)</f>
        <v>0</v>
      </c>
      <c r="H47" s="140">
        <v>0</v>
      </c>
      <c r="I47" s="140"/>
      <c r="J47" s="140">
        <f t="shared" ref="J47:J50" si="98">I47+H47+G47</f>
        <v>0</v>
      </c>
      <c r="K47" s="140">
        <f t="shared" ref="K47:K50" si="99">ROUND(E47*D47,2)</f>
        <v>0</v>
      </c>
      <c r="L47" s="140">
        <f t="shared" ref="L47:L50" si="100">ROUND(G47*D47,2)</f>
        <v>0</v>
      </c>
      <c r="M47" s="140">
        <f t="shared" ref="M47:M50" si="101">ROUND(H47*D47,2)</f>
        <v>0</v>
      </c>
      <c r="N47" s="140"/>
      <c r="O47" s="140">
        <f t="shared" ref="O47:O50" si="102">N47+M47+L47</f>
        <v>0</v>
      </c>
    </row>
    <row r="48" spans="1:15" s="15" customFormat="1" ht="12.75">
      <c r="A48" s="141">
        <v>36</v>
      </c>
      <c r="B48" s="173" t="s">
        <v>88</v>
      </c>
      <c r="C48" s="105" t="s">
        <v>24</v>
      </c>
      <c r="D48" s="105">
        <v>2</v>
      </c>
      <c r="E48" s="140">
        <v>0</v>
      </c>
      <c r="F48" s="140">
        <v>0</v>
      </c>
      <c r="G48" s="140">
        <f t="shared" si="97"/>
        <v>0</v>
      </c>
      <c r="H48" s="140">
        <v>0</v>
      </c>
      <c r="I48" s="140"/>
      <c r="J48" s="140">
        <f t="shared" si="98"/>
        <v>0</v>
      </c>
      <c r="K48" s="140">
        <f t="shared" si="99"/>
        <v>0</v>
      </c>
      <c r="L48" s="140">
        <f t="shared" si="100"/>
        <v>0</v>
      </c>
      <c r="M48" s="140">
        <f t="shared" si="101"/>
        <v>0</v>
      </c>
      <c r="N48" s="140"/>
      <c r="O48" s="140">
        <f t="shared" si="102"/>
        <v>0</v>
      </c>
    </row>
    <row r="49" spans="1:15" s="15" customFormat="1" ht="12.75">
      <c r="A49" s="141">
        <v>37</v>
      </c>
      <c r="B49" s="173" t="s">
        <v>89</v>
      </c>
      <c r="C49" s="105" t="s">
        <v>24</v>
      </c>
      <c r="D49" s="105">
        <v>3</v>
      </c>
      <c r="E49" s="140">
        <v>0</v>
      </c>
      <c r="F49" s="140">
        <v>0</v>
      </c>
      <c r="G49" s="140">
        <f t="shared" si="97"/>
        <v>0</v>
      </c>
      <c r="H49" s="140">
        <v>0</v>
      </c>
      <c r="I49" s="140"/>
      <c r="J49" s="140">
        <f t="shared" si="98"/>
        <v>0</v>
      </c>
      <c r="K49" s="140">
        <f t="shared" si="99"/>
        <v>0</v>
      </c>
      <c r="L49" s="140">
        <f t="shared" si="100"/>
        <v>0</v>
      </c>
      <c r="M49" s="140">
        <f t="shared" si="101"/>
        <v>0</v>
      </c>
      <c r="N49" s="140"/>
      <c r="O49" s="140">
        <f t="shared" si="102"/>
        <v>0</v>
      </c>
    </row>
    <row r="50" spans="1:15" s="15" customFormat="1" ht="12.75">
      <c r="A50" s="141">
        <v>38</v>
      </c>
      <c r="B50" s="173" t="s">
        <v>90</v>
      </c>
      <c r="C50" s="105" t="s">
        <v>43</v>
      </c>
      <c r="D50" s="105">
        <v>3</v>
      </c>
      <c r="E50" s="140">
        <v>0</v>
      </c>
      <c r="F50" s="140">
        <v>0</v>
      </c>
      <c r="G50" s="140">
        <f t="shared" si="97"/>
        <v>0</v>
      </c>
      <c r="H50" s="140">
        <v>0</v>
      </c>
      <c r="I50" s="140"/>
      <c r="J50" s="140">
        <f t="shared" si="98"/>
        <v>0</v>
      </c>
      <c r="K50" s="140">
        <f t="shared" si="99"/>
        <v>0</v>
      </c>
      <c r="L50" s="140">
        <f t="shared" si="100"/>
        <v>0</v>
      </c>
      <c r="M50" s="140">
        <f t="shared" si="101"/>
        <v>0</v>
      </c>
      <c r="N50" s="140"/>
      <c r="O50" s="140">
        <f t="shared" si="102"/>
        <v>0</v>
      </c>
    </row>
    <row r="51" spans="1:15" s="15" customFormat="1" ht="12.75">
      <c r="A51" s="141">
        <v>39</v>
      </c>
      <c r="B51" s="173" t="s">
        <v>143</v>
      </c>
      <c r="C51" s="105" t="s">
        <v>81</v>
      </c>
      <c r="D51" s="105">
        <v>1</v>
      </c>
      <c r="E51" s="140">
        <v>0</v>
      </c>
      <c r="F51" s="140">
        <v>0</v>
      </c>
      <c r="G51" s="140">
        <f t="shared" ref="G51" si="103">ROUND(F51*E51,2)</f>
        <v>0</v>
      </c>
      <c r="H51" s="140">
        <v>0</v>
      </c>
      <c r="I51" s="140"/>
      <c r="J51" s="140">
        <f t="shared" ref="J51" si="104">I51+H51+G51</f>
        <v>0</v>
      </c>
      <c r="K51" s="140">
        <f t="shared" ref="K51" si="105">ROUND(E51*D51,2)</f>
        <v>0</v>
      </c>
      <c r="L51" s="140">
        <f t="shared" ref="L51" si="106">ROUND(G51*D51,2)</f>
        <v>0</v>
      </c>
      <c r="M51" s="140">
        <f t="shared" ref="M51" si="107">ROUND(H51*D51,2)</f>
        <v>0</v>
      </c>
      <c r="N51" s="140"/>
      <c r="O51" s="140">
        <f t="shared" ref="O51" si="108">N51+M51+L51</f>
        <v>0</v>
      </c>
    </row>
    <row r="52" spans="1:15" s="15" customFormat="1" ht="12.75">
      <c r="A52" s="141">
        <v>40</v>
      </c>
      <c r="B52" s="173" t="s">
        <v>48</v>
      </c>
      <c r="C52" s="105" t="s">
        <v>57</v>
      </c>
      <c r="D52" s="105">
        <v>1</v>
      </c>
      <c r="E52" s="140">
        <v>0</v>
      </c>
      <c r="F52" s="140">
        <v>0</v>
      </c>
      <c r="G52" s="140">
        <f>ROUND(F52*E52,2)</f>
        <v>0</v>
      </c>
      <c r="H52" s="140">
        <v>0</v>
      </c>
      <c r="I52" s="102"/>
      <c r="J52" s="140">
        <f>I52+H52+G52</f>
        <v>0</v>
      </c>
      <c r="K52" s="102">
        <f>ROUND(E52*D52,2)</f>
        <v>0</v>
      </c>
      <c r="L52" s="140">
        <f>ROUND(G52*D52,2)</f>
        <v>0</v>
      </c>
      <c r="M52" s="140">
        <f>ROUND(H52*D52,2)</f>
        <v>0</v>
      </c>
      <c r="N52" s="102"/>
      <c r="O52" s="140">
        <f>N52+M52+L52</f>
        <v>0</v>
      </c>
    </row>
    <row r="53" spans="1:15" s="15" customFormat="1" ht="12.75">
      <c r="A53" s="141">
        <v>41</v>
      </c>
      <c r="B53" s="173" t="s">
        <v>49</v>
      </c>
      <c r="C53" s="105" t="s">
        <v>57</v>
      </c>
      <c r="D53" s="105">
        <v>1</v>
      </c>
      <c r="E53" s="140">
        <v>0</v>
      </c>
      <c r="F53" s="140">
        <v>0</v>
      </c>
      <c r="G53" s="140">
        <f>ROUND(F53*E53,2)</f>
        <v>0</v>
      </c>
      <c r="H53" s="140">
        <v>0</v>
      </c>
      <c r="I53" s="102"/>
      <c r="J53" s="140">
        <f>I53+H53+G53</f>
        <v>0</v>
      </c>
      <c r="K53" s="102">
        <f>ROUND(E53*D53,2)</f>
        <v>0</v>
      </c>
      <c r="L53" s="140">
        <f>ROUND(G53*D53,2)</f>
        <v>0</v>
      </c>
      <c r="M53" s="140">
        <f>ROUND(H53*D53,2)</f>
        <v>0</v>
      </c>
      <c r="N53" s="102"/>
      <c r="O53" s="140">
        <f>N53+M53+L53</f>
        <v>0</v>
      </c>
    </row>
    <row r="54" spans="1:15" s="15" customFormat="1" ht="12.75">
      <c r="A54" s="99"/>
      <c r="B54" s="173"/>
      <c r="C54" s="105"/>
      <c r="D54" s="105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pans="1:15" s="15" customFormat="1" ht="12.75">
      <c r="A55" s="195"/>
      <c r="B55" s="196"/>
      <c r="C55" s="197"/>
      <c r="D55" s="198"/>
      <c r="E55" s="198"/>
      <c r="F55" s="199"/>
      <c r="G55" s="199"/>
      <c r="H55" s="198"/>
      <c r="I55" s="198"/>
      <c r="J55" s="199"/>
      <c r="K55" s="199"/>
      <c r="L55" s="199"/>
      <c r="M55" s="199"/>
      <c r="N55" s="199"/>
      <c r="O55" s="140">
        <f>N55+M55+L55</f>
        <v>0</v>
      </c>
    </row>
    <row r="56" spans="1:15" s="15" customFormat="1" ht="12.75">
      <c r="A56" s="141"/>
      <c r="B56" s="262" t="s">
        <v>38</v>
      </c>
      <c r="C56" s="263"/>
      <c r="D56" s="271"/>
      <c r="E56" s="272"/>
      <c r="F56" s="174">
        <v>0.2409</v>
      </c>
      <c r="G56" s="140"/>
      <c r="H56" s="140"/>
      <c r="I56" s="140"/>
      <c r="J56" s="141"/>
      <c r="K56" s="144">
        <f>SUM(K12:K55)</f>
        <v>0</v>
      </c>
      <c r="L56" s="144">
        <f>SUM(L12:L55)</f>
        <v>0</v>
      </c>
      <c r="M56" s="144">
        <f>SUM(M12:M55)</f>
        <v>0</v>
      </c>
      <c r="N56" s="144">
        <f>SUM(N12:N55)</f>
        <v>0</v>
      </c>
      <c r="O56" s="144">
        <f>SUM(O12:O55)</f>
        <v>0</v>
      </c>
    </row>
    <row r="57" spans="1:15" s="15" customFormat="1" ht="12.75">
      <c r="A57" s="126"/>
      <c r="B57" s="126"/>
      <c r="C57" s="126"/>
      <c r="D57" s="148"/>
      <c r="E57" s="200"/>
      <c r="F57" s="201"/>
      <c r="G57" s="200"/>
      <c r="H57" s="200"/>
      <c r="I57" s="200"/>
      <c r="J57" s="126"/>
      <c r="K57" s="126"/>
      <c r="L57" s="126"/>
      <c r="M57" s="126"/>
      <c r="N57" s="146" t="s">
        <v>18</v>
      </c>
      <c r="O57" s="147">
        <f>O56</f>
        <v>0</v>
      </c>
    </row>
    <row r="58" spans="1:15" s="15" customFormat="1" ht="12.75">
      <c r="A58" s="126"/>
      <c r="B58" s="126"/>
      <c r="C58" s="126"/>
      <c r="D58" s="148"/>
      <c r="E58" s="126"/>
      <c r="F58" s="145"/>
      <c r="G58" s="126"/>
      <c r="H58" s="126"/>
      <c r="I58" s="126"/>
      <c r="J58" s="126"/>
      <c r="K58" s="126"/>
      <c r="L58" s="126"/>
      <c r="M58" s="126"/>
      <c r="N58" s="126"/>
      <c r="O58" s="126"/>
    </row>
    <row r="59" spans="1:15">
      <c r="D59" s="48"/>
    </row>
  </sheetData>
  <customSheetViews>
    <customSheetView guid="{E62F7A29-618F-4F54-B17B-FC971683546B}" showPageBreaks="1" printArea="1" view="pageBreakPreview">
      <pageMargins left="0.39370078740157483" right="0.39370078740157483" top="0.70866141732283472" bottom="0.70866141732283472" header="0.51181102362204722" footer="0.51181102362204722"/>
      <printOptions horizontalCentered="1"/>
      <pageSetup paperSize="9" scale="75" orientation="landscape" r:id="rId1"/>
      <headerFooter alignWithMargins="0"/>
    </customSheetView>
  </customSheetViews>
  <mergeCells count="8">
    <mergeCell ref="B56:E56"/>
    <mergeCell ref="E10:J10"/>
    <mergeCell ref="K10:O10"/>
    <mergeCell ref="A2:N2"/>
    <mergeCell ref="A10:A11"/>
    <mergeCell ref="B10:B11"/>
    <mergeCell ref="C10:C11"/>
    <mergeCell ref="D10:D11"/>
  </mergeCells>
  <phoneticPr fontId="5" type="noConversion"/>
  <printOptions horizontalCentered="1"/>
  <pageMargins left="0.39370078740157483" right="0.39370078740157483" top="0.70866141732283472" bottom="0.70866141732283472" header="0.51181102362204722" footer="0.51181102362204722"/>
  <pageSetup paperSize="9" scale="82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221EC-97D1-4E11-BE61-FD78A4100B75}">
  <sheetPr>
    <pageSetUpPr fitToPage="1"/>
  </sheetPr>
  <dimension ref="A1:O86"/>
  <sheetViews>
    <sheetView view="pageBreakPreview" topLeftCell="A26" zoomScaleNormal="115" zoomScaleSheetLayoutView="100" workbookViewId="0">
      <selection activeCell="B4" sqref="B4"/>
    </sheetView>
  </sheetViews>
  <sheetFormatPr defaultRowHeight="12.75"/>
  <cols>
    <col min="2" max="2" width="45.7109375" customWidth="1"/>
    <col min="7" max="7" width="9.5703125" bestFit="1" customWidth="1"/>
    <col min="15" max="15" width="9.140625" customWidth="1"/>
  </cols>
  <sheetData>
    <row r="1" spans="1:15">
      <c r="A1" s="163"/>
      <c r="B1" s="163"/>
      <c r="C1" s="163"/>
      <c r="D1" s="164"/>
      <c r="E1" s="163"/>
      <c r="F1" s="165" t="s">
        <v>345</v>
      </c>
      <c r="G1" s="211"/>
      <c r="H1" s="163"/>
      <c r="I1" s="163"/>
      <c r="J1" s="163"/>
      <c r="K1" s="163"/>
      <c r="L1" s="163"/>
      <c r="M1" s="163"/>
      <c r="N1" s="163"/>
      <c r="O1" s="163"/>
    </row>
    <row r="2" spans="1:15">
      <c r="A2" s="267" t="str">
        <f>[1]saturs!C13</f>
        <v>EL daļa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163"/>
    </row>
    <row r="3" spans="1:15">
      <c r="A3" s="125"/>
      <c r="B3" s="126"/>
      <c r="C3" s="126"/>
      <c r="D3" s="148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>
      <c r="A4" s="125" t="str">
        <f>Demont!A4</f>
        <v>Objekta nosaukums: APKURES KATLU MĀJAS RĪGĀ, JELGAVAS IELĀ 37 (2.TROLEJBUSU PARKS) ATJAUNOŠANAS BŪVPROJEKTS</v>
      </c>
      <c r="B4" s="127"/>
      <c r="C4" s="128"/>
      <c r="D4" s="149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>
      <c r="A5" s="125" t="str">
        <f>Demont!A5</f>
        <v>Būves adrese:           Jelgavas ielā 37 , Rīgā</v>
      </c>
      <c r="B5" s="183"/>
      <c r="C5" s="126"/>
      <c r="D5" s="148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>
      <c r="A6" s="125" t="str">
        <f>Demont!A6</f>
        <v xml:space="preserve">Pasūtījuma Nr.:        </v>
      </c>
      <c r="B6" s="183"/>
      <c r="C6" s="126"/>
      <c r="D6" s="148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>
      <c r="A7" s="130"/>
      <c r="B7" s="126"/>
      <c r="C7" s="126"/>
      <c r="D7" s="148"/>
      <c r="E7" s="126"/>
      <c r="F7" s="126"/>
      <c r="G7" s="126"/>
      <c r="H7" s="126"/>
      <c r="I7" s="126"/>
      <c r="J7" s="126"/>
      <c r="K7" s="126"/>
      <c r="L7" s="126"/>
      <c r="M7" s="126"/>
      <c r="N7" s="131" t="s">
        <v>377</v>
      </c>
      <c r="O7" s="132">
        <f>O82</f>
        <v>0</v>
      </c>
    </row>
    <row r="8" spans="1:15">
      <c r="A8" s="133"/>
      <c r="B8" s="129"/>
      <c r="C8" s="126"/>
      <c r="D8" s="148"/>
      <c r="E8" s="126"/>
      <c r="F8" s="126"/>
      <c r="G8" s="126"/>
      <c r="H8" s="126"/>
      <c r="I8" s="126"/>
      <c r="J8" s="126"/>
      <c r="K8" s="126"/>
      <c r="L8" s="126"/>
      <c r="M8" s="126"/>
      <c r="N8" s="134"/>
      <c r="O8" s="135"/>
    </row>
    <row r="9" spans="1:15">
      <c r="A9" s="228"/>
      <c r="B9" s="229"/>
      <c r="C9" s="229"/>
      <c r="D9" s="230"/>
      <c r="E9" s="231"/>
      <c r="F9" s="126"/>
      <c r="G9" s="126"/>
      <c r="H9" s="126"/>
      <c r="I9" s="126"/>
      <c r="J9" s="126"/>
      <c r="K9" s="126"/>
      <c r="L9" s="126"/>
      <c r="M9" s="136"/>
      <c r="N9" s="126"/>
      <c r="O9" s="137" t="str">
        <f>[1]Demont!O9</f>
        <v xml:space="preserve"> Tāme sastādīta: ….........gada …...........</v>
      </c>
    </row>
    <row r="10" spans="1:15">
      <c r="A10" s="277" t="s">
        <v>0</v>
      </c>
      <c r="B10" s="279" t="s">
        <v>1</v>
      </c>
      <c r="C10" s="280" t="s">
        <v>2</v>
      </c>
      <c r="D10" s="280" t="s">
        <v>3</v>
      </c>
      <c r="E10" s="279" t="s">
        <v>4</v>
      </c>
      <c r="F10" s="279"/>
      <c r="G10" s="279"/>
      <c r="H10" s="279"/>
      <c r="I10" s="279"/>
      <c r="J10" s="279"/>
      <c r="K10" s="281" t="s">
        <v>12</v>
      </c>
      <c r="L10" s="281"/>
      <c r="M10" s="281"/>
      <c r="N10" s="281"/>
      <c r="O10" s="281"/>
    </row>
    <row r="11" spans="1:15" ht="71.25" customHeight="1">
      <c r="A11" s="278"/>
      <c r="B11" s="279"/>
      <c r="C11" s="280"/>
      <c r="D11" s="280"/>
      <c r="E11" s="204" t="s">
        <v>26</v>
      </c>
      <c r="F11" s="204" t="s">
        <v>27</v>
      </c>
      <c r="G11" s="205" t="s">
        <v>28</v>
      </c>
      <c r="H11" s="204" t="s">
        <v>29</v>
      </c>
      <c r="I11" s="204" t="s">
        <v>30</v>
      </c>
      <c r="J11" s="205" t="s">
        <v>18</v>
      </c>
      <c r="K11" s="204" t="s">
        <v>8</v>
      </c>
      <c r="L11" s="205" t="s">
        <v>28</v>
      </c>
      <c r="M11" s="204" t="s">
        <v>29</v>
      </c>
      <c r="N11" s="204" t="s">
        <v>30</v>
      </c>
      <c r="O11" s="204" t="s">
        <v>31</v>
      </c>
    </row>
    <row r="12" spans="1:15">
      <c r="A12" s="99"/>
      <c r="B12" s="97" t="s">
        <v>96</v>
      </c>
      <c r="C12" s="100"/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 ht="63.75">
      <c r="A13" s="100">
        <v>1.1000000000000001</v>
      </c>
      <c r="B13" s="103" t="s">
        <v>289</v>
      </c>
      <c r="C13" s="104" t="s">
        <v>290</v>
      </c>
      <c r="D13" s="105">
        <v>1</v>
      </c>
      <c r="E13" s="102">
        <v>0</v>
      </c>
      <c r="F13" s="102">
        <v>0</v>
      </c>
      <c r="G13" s="102">
        <f t="shared" ref="G13:G28" si="0">ROUND(F13*E13,2)</f>
        <v>0</v>
      </c>
      <c r="H13" s="102">
        <v>0</v>
      </c>
      <c r="I13" s="102">
        <v>0</v>
      </c>
      <c r="J13" s="102">
        <f>I13+H13+G13</f>
        <v>0</v>
      </c>
      <c r="K13" s="102">
        <f>ROUND(E13*D13,2)</f>
        <v>0</v>
      </c>
      <c r="L13" s="102">
        <f>ROUND(G13*D13,2)</f>
        <v>0</v>
      </c>
      <c r="M13" s="102">
        <f>ROUND(H13*D13,2)</f>
        <v>0</v>
      </c>
      <c r="N13" s="102">
        <f>ROUND(I13*D13,2)</f>
        <v>0</v>
      </c>
      <c r="O13" s="102">
        <f>N13+M13+L13</f>
        <v>0</v>
      </c>
    </row>
    <row r="14" spans="1:15">
      <c r="A14" s="100"/>
      <c r="B14" s="97" t="s">
        <v>291</v>
      </c>
      <c r="C14" s="105"/>
      <c r="D14" s="105"/>
      <c r="E14" s="105"/>
      <c r="F14" s="105"/>
      <c r="G14" s="105"/>
      <c r="H14" s="105"/>
      <c r="I14" s="105"/>
      <c r="J14" s="105"/>
      <c r="K14" s="102"/>
      <c r="L14" s="102"/>
      <c r="M14" s="102"/>
      <c r="N14" s="102"/>
      <c r="O14" s="102"/>
    </row>
    <row r="15" spans="1:15" ht="25.5">
      <c r="A15" s="100">
        <v>2.1</v>
      </c>
      <c r="B15" s="107" t="s">
        <v>292</v>
      </c>
      <c r="C15" s="105" t="s">
        <v>24</v>
      </c>
      <c r="D15" s="105">
        <v>2</v>
      </c>
      <c r="E15" s="102">
        <v>0</v>
      </c>
      <c r="F15" s="102">
        <v>0</v>
      </c>
      <c r="G15" s="102">
        <f t="shared" si="0"/>
        <v>0</v>
      </c>
      <c r="H15" s="102">
        <v>0</v>
      </c>
      <c r="I15" s="102">
        <v>0</v>
      </c>
      <c r="J15" s="102">
        <f t="shared" ref="J15:J28" si="1">I15+H15+G15</f>
        <v>0</v>
      </c>
      <c r="K15" s="102">
        <f t="shared" ref="K15:K28" si="2">ROUND(E15*D15,2)</f>
        <v>0</v>
      </c>
      <c r="L15" s="102">
        <f t="shared" ref="L15:L28" si="3">ROUND(G15*D15,2)</f>
        <v>0</v>
      </c>
      <c r="M15" s="102">
        <f t="shared" ref="M15:M28" si="4">ROUND(H15*D15,2)</f>
        <v>0</v>
      </c>
      <c r="N15" s="102">
        <f t="shared" ref="N15:N28" si="5">ROUND(I15*D15,2)</f>
        <v>0</v>
      </c>
      <c r="O15" s="102">
        <f t="shared" ref="O15:O28" si="6">N15+M15+L15</f>
        <v>0</v>
      </c>
    </row>
    <row r="16" spans="1:15" ht="38.25">
      <c r="A16" s="100">
        <f>A15+0.1</f>
        <v>2.2000000000000002</v>
      </c>
      <c r="B16" s="108" t="s">
        <v>293</v>
      </c>
      <c r="C16" s="105" t="s">
        <v>24</v>
      </c>
      <c r="D16" s="105">
        <v>2</v>
      </c>
      <c r="E16" s="102">
        <v>0</v>
      </c>
      <c r="F16" s="102">
        <v>0</v>
      </c>
      <c r="G16" s="102">
        <f t="shared" si="0"/>
        <v>0</v>
      </c>
      <c r="H16" s="102">
        <v>0</v>
      </c>
      <c r="I16" s="102">
        <v>0</v>
      </c>
      <c r="J16" s="102">
        <f t="shared" si="1"/>
        <v>0</v>
      </c>
      <c r="K16" s="102">
        <f t="shared" si="2"/>
        <v>0</v>
      </c>
      <c r="L16" s="102">
        <f t="shared" si="3"/>
        <v>0</v>
      </c>
      <c r="M16" s="102">
        <f t="shared" si="4"/>
        <v>0</v>
      </c>
      <c r="N16" s="102">
        <f t="shared" si="5"/>
        <v>0</v>
      </c>
      <c r="O16" s="102">
        <f t="shared" si="6"/>
        <v>0</v>
      </c>
    </row>
    <row r="17" spans="1:15">
      <c r="A17" s="100">
        <f t="shared" ref="A17:A18" si="7">A16+0.1</f>
        <v>2.3000000000000003</v>
      </c>
      <c r="B17" s="107" t="s">
        <v>294</v>
      </c>
      <c r="C17" s="105" t="s">
        <v>24</v>
      </c>
      <c r="D17" s="100">
        <v>1</v>
      </c>
      <c r="E17" s="102">
        <v>0</v>
      </c>
      <c r="F17" s="102">
        <v>0</v>
      </c>
      <c r="G17" s="102">
        <f t="shared" si="0"/>
        <v>0</v>
      </c>
      <c r="H17" s="102">
        <v>0</v>
      </c>
      <c r="I17" s="102">
        <v>0</v>
      </c>
      <c r="J17" s="102">
        <f t="shared" si="1"/>
        <v>0</v>
      </c>
      <c r="K17" s="102">
        <f t="shared" si="2"/>
        <v>0</v>
      </c>
      <c r="L17" s="102">
        <f t="shared" si="3"/>
        <v>0</v>
      </c>
      <c r="M17" s="102">
        <f t="shared" si="4"/>
        <v>0</v>
      </c>
      <c r="N17" s="102">
        <f t="shared" si="5"/>
        <v>0</v>
      </c>
      <c r="O17" s="102">
        <f t="shared" si="6"/>
        <v>0</v>
      </c>
    </row>
    <row r="18" spans="1:15">
      <c r="A18" s="100">
        <f t="shared" si="7"/>
        <v>2.4000000000000004</v>
      </c>
      <c r="B18" s="107" t="s">
        <v>295</v>
      </c>
      <c r="C18" s="105" t="s">
        <v>24</v>
      </c>
      <c r="D18" s="105">
        <v>4</v>
      </c>
      <c r="E18" s="102">
        <v>0</v>
      </c>
      <c r="F18" s="102">
        <v>0</v>
      </c>
      <c r="G18" s="102">
        <f t="shared" si="0"/>
        <v>0</v>
      </c>
      <c r="H18" s="102">
        <v>0</v>
      </c>
      <c r="I18" s="102">
        <v>0</v>
      </c>
      <c r="J18" s="102">
        <f t="shared" si="1"/>
        <v>0</v>
      </c>
      <c r="K18" s="102">
        <f t="shared" si="2"/>
        <v>0</v>
      </c>
      <c r="L18" s="102">
        <f t="shared" si="3"/>
        <v>0</v>
      </c>
      <c r="M18" s="102">
        <f t="shared" si="4"/>
        <v>0</v>
      </c>
      <c r="N18" s="102">
        <f t="shared" si="5"/>
        <v>0</v>
      </c>
      <c r="O18" s="102">
        <f t="shared" si="6"/>
        <v>0</v>
      </c>
    </row>
    <row r="19" spans="1:15">
      <c r="A19" s="100"/>
      <c r="B19" s="97" t="s">
        <v>296</v>
      </c>
      <c r="C19" s="105"/>
      <c r="D19" s="105"/>
      <c r="E19" s="102">
        <v>0</v>
      </c>
      <c r="F19" s="102">
        <v>0</v>
      </c>
      <c r="G19" s="102"/>
      <c r="H19" s="102">
        <v>0</v>
      </c>
      <c r="I19" s="102">
        <v>0</v>
      </c>
      <c r="J19" s="102"/>
      <c r="K19" s="102"/>
      <c r="L19" s="102"/>
      <c r="M19" s="102"/>
      <c r="N19" s="102"/>
      <c r="O19" s="102"/>
    </row>
    <row r="20" spans="1:15">
      <c r="A20" s="100">
        <v>3.1</v>
      </c>
      <c r="B20" s="107" t="s">
        <v>297</v>
      </c>
      <c r="C20" s="105" t="s">
        <v>17</v>
      </c>
      <c r="D20" s="105">
        <v>50</v>
      </c>
      <c r="E20" s="102">
        <v>0</v>
      </c>
      <c r="F20" s="102">
        <v>0</v>
      </c>
      <c r="G20" s="102">
        <f t="shared" si="0"/>
        <v>0</v>
      </c>
      <c r="H20" s="102">
        <v>0</v>
      </c>
      <c r="I20" s="102">
        <v>0</v>
      </c>
      <c r="J20" s="102">
        <f t="shared" si="1"/>
        <v>0</v>
      </c>
      <c r="K20" s="102">
        <f t="shared" si="2"/>
        <v>0</v>
      </c>
      <c r="L20" s="102">
        <f t="shared" si="3"/>
        <v>0</v>
      </c>
      <c r="M20" s="102">
        <f t="shared" si="4"/>
        <v>0</v>
      </c>
      <c r="N20" s="102">
        <f t="shared" si="5"/>
        <v>0</v>
      </c>
      <c r="O20" s="102">
        <f t="shared" si="6"/>
        <v>0</v>
      </c>
    </row>
    <row r="21" spans="1:15">
      <c r="A21" s="100">
        <f t="shared" ref="A21:A27" si="8">A20+0.1</f>
        <v>3.2</v>
      </c>
      <c r="B21" s="107" t="s">
        <v>298</v>
      </c>
      <c r="C21" s="105" t="s">
        <v>17</v>
      </c>
      <c r="D21" s="105">
        <v>35</v>
      </c>
      <c r="E21" s="102">
        <v>0</v>
      </c>
      <c r="F21" s="102">
        <v>0</v>
      </c>
      <c r="G21" s="102">
        <f t="shared" si="0"/>
        <v>0</v>
      </c>
      <c r="H21" s="102">
        <v>0</v>
      </c>
      <c r="I21" s="102">
        <v>0</v>
      </c>
      <c r="J21" s="102">
        <f t="shared" si="1"/>
        <v>0</v>
      </c>
      <c r="K21" s="102">
        <f t="shared" si="2"/>
        <v>0</v>
      </c>
      <c r="L21" s="102">
        <f t="shared" si="3"/>
        <v>0</v>
      </c>
      <c r="M21" s="102">
        <f t="shared" si="4"/>
        <v>0</v>
      </c>
      <c r="N21" s="102">
        <f t="shared" si="5"/>
        <v>0</v>
      </c>
      <c r="O21" s="102">
        <f t="shared" si="6"/>
        <v>0</v>
      </c>
    </row>
    <row r="22" spans="1:15" ht="25.5">
      <c r="A22" s="100">
        <f t="shared" si="8"/>
        <v>3.3000000000000003</v>
      </c>
      <c r="B22" s="107" t="s">
        <v>299</v>
      </c>
      <c r="C22" s="105" t="s">
        <v>17</v>
      </c>
      <c r="D22" s="105">
        <v>40</v>
      </c>
      <c r="E22" s="102">
        <v>0</v>
      </c>
      <c r="F22" s="102">
        <v>0</v>
      </c>
      <c r="G22" s="102">
        <f t="shared" si="0"/>
        <v>0</v>
      </c>
      <c r="H22" s="102">
        <v>0</v>
      </c>
      <c r="I22" s="102">
        <v>0</v>
      </c>
      <c r="J22" s="102">
        <f t="shared" si="1"/>
        <v>0</v>
      </c>
      <c r="K22" s="102">
        <f t="shared" si="2"/>
        <v>0</v>
      </c>
      <c r="L22" s="102">
        <f t="shared" si="3"/>
        <v>0</v>
      </c>
      <c r="M22" s="102">
        <f t="shared" si="4"/>
        <v>0</v>
      </c>
      <c r="N22" s="102">
        <f t="shared" si="5"/>
        <v>0</v>
      </c>
      <c r="O22" s="102">
        <f t="shared" si="6"/>
        <v>0</v>
      </c>
    </row>
    <row r="23" spans="1:15" ht="25.5">
      <c r="A23" s="100">
        <f t="shared" si="8"/>
        <v>3.4000000000000004</v>
      </c>
      <c r="B23" s="107" t="s">
        <v>300</v>
      </c>
      <c r="C23" s="105" t="s">
        <v>17</v>
      </c>
      <c r="D23" s="105">
        <v>70</v>
      </c>
      <c r="E23" s="102">
        <v>0</v>
      </c>
      <c r="F23" s="102">
        <v>0</v>
      </c>
      <c r="G23" s="102">
        <f t="shared" si="0"/>
        <v>0</v>
      </c>
      <c r="H23" s="102">
        <v>0</v>
      </c>
      <c r="I23" s="102">
        <v>0</v>
      </c>
      <c r="J23" s="102">
        <f t="shared" si="1"/>
        <v>0</v>
      </c>
      <c r="K23" s="102">
        <f t="shared" si="2"/>
        <v>0</v>
      </c>
      <c r="L23" s="102">
        <f t="shared" si="3"/>
        <v>0</v>
      </c>
      <c r="M23" s="102">
        <f t="shared" si="4"/>
        <v>0</v>
      </c>
      <c r="N23" s="102">
        <f t="shared" si="5"/>
        <v>0</v>
      </c>
      <c r="O23" s="102">
        <f t="shared" si="6"/>
        <v>0</v>
      </c>
    </row>
    <row r="24" spans="1:15">
      <c r="A24" s="100">
        <f t="shared" si="8"/>
        <v>3.5000000000000004</v>
      </c>
      <c r="B24" s="107" t="s">
        <v>301</v>
      </c>
      <c r="C24" s="105" t="s">
        <v>17</v>
      </c>
      <c r="D24" s="105">
        <v>16</v>
      </c>
      <c r="E24" s="102">
        <v>0</v>
      </c>
      <c r="F24" s="102">
        <v>0</v>
      </c>
      <c r="G24" s="102">
        <f t="shared" si="0"/>
        <v>0</v>
      </c>
      <c r="H24" s="102">
        <v>0</v>
      </c>
      <c r="I24" s="102">
        <v>0</v>
      </c>
      <c r="J24" s="102">
        <f t="shared" si="1"/>
        <v>0</v>
      </c>
      <c r="K24" s="102">
        <f t="shared" si="2"/>
        <v>0</v>
      </c>
      <c r="L24" s="102">
        <f t="shared" si="3"/>
        <v>0</v>
      </c>
      <c r="M24" s="102">
        <f t="shared" si="4"/>
        <v>0</v>
      </c>
      <c r="N24" s="102">
        <f t="shared" si="5"/>
        <v>0</v>
      </c>
      <c r="O24" s="102">
        <f t="shared" si="6"/>
        <v>0</v>
      </c>
    </row>
    <row r="25" spans="1:15" ht="25.5">
      <c r="A25" s="100">
        <f t="shared" si="8"/>
        <v>3.6000000000000005</v>
      </c>
      <c r="B25" s="107" t="s">
        <v>302</v>
      </c>
      <c r="C25" s="105" t="s">
        <v>17</v>
      </c>
      <c r="D25" s="105">
        <v>10</v>
      </c>
      <c r="E25" s="102">
        <v>0</v>
      </c>
      <c r="F25" s="102">
        <v>0</v>
      </c>
      <c r="G25" s="102">
        <f t="shared" si="0"/>
        <v>0</v>
      </c>
      <c r="H25" s="102">
        <v>0</v>
      </c>
      <c r="I25" s="102">
        <v>0</v>
      </c>
      <c r="J25" s="102">
        <f t="shared" si="1"/>
        <v>0</v>
      </c>
      <c r="K25" s="102">
        <f t="shared" si="2"/>
        <v>0</v>
      </c>
      <c r="L25" s="102">
        <f t="shared" si="3"/>
        <v>0</v>
      </c>
      <c r="M25" s="102">
        <f t="shared" si="4"/>
        <v>0</v>
      </c>
      <c r="N25" s="102">
        <f t="shared" si="5"/>
        <v>0</v>
      </c>
      <c r="O25" s="102">
        <f t="shared" si="6"/>
        <v>0</v>
      </c>
    </row>
    <row r="26" spans="1:15" ht="25.5">
      <c r="A26" s="100">
        <f t="shared" si="8"/>
        <v>3.7000000000000006</v>
      </c>
      <c r="B26" s="107" t="s">
        <v>303</v>
      </c>
      <c r="C26" s="105" t="s">
        <v>17</v>
      </c>
      <c r="D26" s="105">
        <v>15</v>
      </c>
      <c r="E26" s="102">
        <v>0</v>
      </c>
      <c r="F26" s="102">
        <v>0</v>
      </c>
      <c r="G26" s="102">
        <f t="shared" si="0"/>
        <v>0</v>
      </c>
      <c r="H26" s="102">
        <v>0</v>
      </c>
      <c r="I26" s="102">
        <v>0</v>
      </c>
      <c r="J26" s="102">
        <f t="shared" si="1"/>
        <v>0</v>
      </c>
      <c r="K26" s="102">
        <f t="shared" si="2"/>
        <v>0</v>
      </c>
      <c r="L26" s="102">
        <f t="shared" si="3"/>
        <v>0</v>
      </c>
      <c r="M26" s="102">
        <f t="shared" si="4"/>
        <v>0</v>
      </c>
      <c r="N26" s="102">
        <f t="shared" si="5"/>
        <v>0</v>
      </c>
      <c r="O26" s="102">
        <f t="shared" si="6"/>
        <v>0</v>
      </c>
    </row>
    <row r="27" spans="1:15" ht="25.5">
      <c r="A27" s="100">
        <f t="shared" si="8"/>
        <v>3.8000000000000007</v>
      </c>
      <c r="B27" s="107" t="s">
        <v>304</v>
      </c>
      <c r="C27" s="105" t="s">
        <v>17</v>
      </c>
      <c r="D27" s="105">
        <v>15</v>
      </c>
      <c r="E27" s="102">
        <v>0</v>
      </c>
      <c r="F27" s="102">
        <v>0</v>
      </c>
      <c r="G27" s="102">
        <f t="shared" si="0"/>
        <v>0</v>
      </c>
      <c r="H27" s="102">
        <v>0</v>
      </c>
      <c r="I27" s="102">
        <v>0</v>
      </c>
      <c r="J27" s="102">
        <f t="shared" si="1"/>
        <v>0</v>
      </c>
      <c r="K27" s="102">
        <f t="shared" si="2"/>
        <v>0</v>
      </c>
      <c r="L27" s="102">
        <f t="shared" si="3"/>
        <v>0</v>
      </c>
      <c r="M27" s="102">
        <f t="shared" si="4"/>
        <v>0</v>
      </c>
      <c r="N27" s="102">
        <f t="shared" si="5"/>
        <v>0</v>
      </c>
      <c r="O27" s="102">
        <f t="shared" si="6"/>
        <v>0</v>
      </c>
    </row>
    <row r="28" spans="1:15" ht="25.5">
      <c r="A28" s="106">
        <v>3.1</v>
      </c>
      <c r="B28" s="107" t="s">
        <v>97</v>
      </c>
      <c r="C28" s="105" t="s">
        <v>17</v>
      </c>
      <c r="D28" s="105">
        <v>25</v>
      </c>
      <c r="E28" s="102">
        <v>0</v>
      </c>
      <c r="F28" s="102">
        <v>0</v>
      </c>
      <c r="G28" s="102">
        <f t="shared" si="0"/>
        <v>0</v>
      </c>
      <c r="H28" s="102">
        <v>0</v>
      </c>
      <c r="I28" s="102">
        <v>0</v>
      </c>
      <c r="J28" s="102">
        <f t="shared" si="1"/>
        <v>0</v>
      </c>
      <c r="K28" s="102">
        <f t="shared" si="2"/>
        <v>0</v>
      </c>
      <c r="L28" s="102">
        <f t="shared" si="3"/>
        <v>0</v>
      </c>
      <c r="M28" s="102">
        <f t="shared" si="4"/>
        <v>0</v>
      </c>
      <c r="N28" s="102">
        <f t="shared" si="5"/>
        <v>0</v>
      </c>
      <c r="O28" s="102">
        <f t="shared" si="6"/>
        <v>0</v>
      </c>
    </row>
    <row r="29" spans="1:15" ht="25.5">
      <c r="A29" s="100"/>
      <c r="B29" s="97" t="s">
        <v>305</v>
      </c>
      <c r="C29" s="105"/>
      <c r="D29" s="109"/>
      <c r="E29" s="109"/>
      <c r="F29" s="109"/>
      <c r="G29" s="109"/>
      <c r="H29" s="109"/>
      <c r="I29" s="109"/>
      <c r="J29" s="102"/>
      <c r="K29" s="102"/>
      <c r="L29" s="102"/>
      <c r="M29" s="102"/>
      <c r="N29" s="102"/>
      <c r="O29" s="102"/>
    </row>
    <row r="30" spans="1:15">
      <c r="A30" s="100">
        <v>4.0999999999999996</v>
      </c>
      <c r="B30" s="107" t="s">
        <v>306</v>
      </c>
      <c r="C30" s="105" t="s">
        <v>17</v>
      </c>
      <c r="D30" s="105">
        <v>50</v>
      </c>
      <c r="E30" s="102">
        <v>0</v>
      </c>
      <c r="F30" s="102">
        <v>0</v>
      </c>
      <c r="G30" s="102">
        <f t="shared" ref="G30:G40" si="9">ROUND(F30*E30,2)</f>
        <v>0</v>
      </c>
      <c r="H30" s="102">
        <v>0</v>
      </c>
      <c r="I30" s="102">
        <v>0</v>
      </c>
      <c r="J30" s="102">
        <f t="shared" ref="J30:J40" si="10">I30+H30+G30</f>
        <v>0</v>
      </c>
      <c r="K30" s="102">
        <f t="shared" ref="K30:K40" si="11">ROUND(E30*D30,2)</f>
        <v>0</v>
      </c>
      <c r="L30" s="102">
        <f t="shared" ref="L30:L40" si="12">ROUND(G30*D30,2)</f>
        <v>0</v>
      </c>
      <c r="M30" s="102">
        <f t="shared" ref="M30:M40" si="13">ROUND(H30*D30,2)</f>
        <v>0</v>
      </c>
      <c r="N30" s="102">
        <f t="shared" ref="N30:N40" si="14">ROUND(I30*D30,2)</f>
        <v>0</v>
      </c>
      <c r="O30" s="102">
        <f t="shared" ref="O30:O40" si="15">N30+M30+L30</f>
        <v>0</v>
      </c>
    </row>
    <row r="31" spans="1:15">
      <c r="A31" s="100">
        <f>A30+0.1</f>
        <v>4.1999999999999993</v>
      </c>
      <c r="B31" s="107" t="s">
        <v>307</v>
      </c>
      <c r="C31" s="105" t="s">
        <v>24</v>
      </c>
      <c r="D31" s="105">
        <v>20</v>
      </c>
      <c r="E31" s="102">
        <v>0</v>
      </c>
      <c r="F31" s="102">
        <v>0</v>
      </c>
      <c r="G31" s="102">
        <f t="shared" si="9"/>
        <v>0</v>
      </c>
      <c r="H31" s="102">
        <v>0</v>
      </c>
      <c r="I31" s="102">
        <v>0</v>
      </c>
      <c r="J31" s="102">
        <f t="shared" si="10"/>
        <v>0</v>
      </c>
      <c r="K31" s="102">
        <f t="shared" si="11"/>
        <v>0</v>
      </c>
      <c r="L31" s="102">
        <f t="shared" si="12"/>
        <v>0</v>
      </c>
      <c r="M31" s="102">
        <f t="shared" si="13"/>
        <v>0</v>
      </c>
      <c r="N31" s="102">
        <f t="shared" si="14"/>
        <v>0</v>
      </c>
      <c r="O31" s="102">
        <f t="shared" si="15"/>
        <v>0</v>
      </c>
    </row>
    <row r="32" spans="1:15">
      <c r="A32" s="100">
        <f t="shared" ref="A32:A38" si="16">A31+0.1</f>
        <v>4.2999999999999989</v>
      </c>
      <c r="B32" s="107" t="s">
        <v>308</v>
      </c>
      <c r="C32" s="105" t="s">
        <v>24</v>
      </c>
      <c r="D32" s="109">
        <v>6</v>
      </c>
      <c r="E32" s="102">
        <v>0</v>
      </c>
      <c r="F32" s="102">
        <v>0</v>
      </c>
      <c r="G32" s="102">
        <f t="shared" si="9"/>
        <v>0</v>
      </c>
      <c r="H32" s="102">
        <v>0</v>
      </c>
      <c r="I32" s="102">
        <v>0</v>
      </c>
      <c r="J32" s="102">
        <f t="shared" si="10"/>
        <v>0</v>
      </c>
      <c r="K32" s="102">
        <f t="shared" si="11"/>
        <v>0</v>
      </c>
      <c r="L32" s="102">
        <f t="shared" si="12"/>
        <v>0</v>
      </c>
      <c r="M32" s="102">
        <f t="shared" si="13"/>
        <v>0</v>
      </c>
      <c r="N32" s="102">
        <f t="shared" si="14"/>
        <v>0</v>
      </c>
      <c r="O32" s="102">
        <f t="shared" si="15"/>
        <v>0</v>
      </c>
    </row>
    <row r="33" spans="1:15">
      <c r="A33" s="100">
        <f t="shared" si="16"/>
        <v>4.3999999999999986</v>
      </c>
      <c r="B33" s="107" t="s">
        <v>309</v>
      </c>
      <c r="C33" s="105" t="s">
        <v>17</v>
      </c>
      <c r="D33" s="105">
        <v>10</v>
      </c>
      <c r="E33" s="102">
        <v>0</v>
      </c>
      <c r="F33" s="102">
        <v>0</v>
      </c>
      <c r="G33" s="102">
        <f t="shared" si="9"/>
        <v>0</v>
      </c>
      <c r="H33" s="102">
        <v>0</v>
      </c>
      <c r="I33" s="102">
        <v>0</v>
      </c>
      <c r="J33" s="102">
        <f t="shared" si="10"/>
        <v>0</v>
      </c>
      <c r="K33" s="102">
        <f t="shared" si="11"/>
        <v>0</v>
      </c>
      <c r="L33" s="102">
        <f t="shared" si="12"/>
        <v>0</v>
      </c>
      <c r="M33" s="102">
        <f t="shared" si="13"/>
        <v>0</v>
      </c>
      <c r="N33" s="102">
        <f t="shared" si="14"/>
        <v>0</v>
      </c>
      <c r="O33" s="102">
        <f t="shared" si="15"/>
        <v>0</v>
      </c>
    </row>
    <row r="34" spans="1:15" ht="25.5">
      <c r="A34" s="100">
        <f t="shared" si="16"/>
        <v>4.4999999999999982</v>
      </c>
      <c r="B34" s="107" t="s">
        <v>310</v>
      </c>
      <c r="C34" s="105" t="s">
        <v>24</v>
      </c>
      <c r="D34" s="105">
        <v>10</v>
      </c>
      <c r="E34" s="102">
        <v>0</v>
      </c>
      <c r="F34" s="102">
        <v>0</v>
      </c>
      <c r="G34" s="102">
        <f t="shared" si="9"/>
        <v>0</v>
      </c>
      <c r="H34" s="102">
        <v>0</v>
      </c>
      <c r="I34" s="102">
        <v>0</v>
      </c>
      <c r="J34" s="102">
        <f t="shared" si="10"/>
        <v>0</v>
      </c>
      <c r="K34" s="102">
        <f t="shared" si="11"/>
        <v>0</v>
      </c>
      <c r="L34" s="102">
        <f t="shared" si="12"/>
        <v>0</v>
      </c>
      <c r="M34" s="102">
        <f t="shared" si="13"/>
        <v>0</v>
      </c>
      <c r="N34" s="102">
        <f t="shared" si="14"/>
        <v>0</v>
      </c>
      <c r="O34" s="102">
        <f t="shared" si="15"/>
        <v>0</v>
      </c>
    </row>
    <row r="35" spans="1:15" ht="25.5">
      <c r="A35" s="100">
        <f t="shared" si="16"/>
        <v>4.5999999999999979</v>
      </c>
      <c r="B35" s="107" t="s">
        <v>311</v>
      </c>
      <c r="C35" s="105" t="s">
        <v>17</v>
      </c>
      <c r="D35" s="105">
        <v>10</v>
      </c>
      <c r="E35" s="102">
        <v>0</v>
      </c>
      <c r="F35" s="102">
        <v>0</v>
      </c>
      <c r="G35" s="102">
        <f t="shared" si="9"/>
        <v>0</v>
      </c>
      <c r="H35" s="102">
        <v>0</v>
      </c>
      <c r="I35" s="102">
        <v>0</v>
      </c>
      <c r="J35" s="102">
        <f t="shared" si="10"/>
        <v>0</v>
      </c>
      <c r="K35" s="102">
        <f t="shared" si="11"/>
        <v>0</v>
      </c>
      <c r="L35" s="102">
        <f t="shared" si="12"/>
        <v>0</v>
      </c>
      <c r="M35" s="102">
        <f t="shared" si="13"/>
        <v>0</v>
      </c>
      <c r="N35" s="102">
        <f t="shared" si="14"/>
        <v>0</v>
      </c>
      <c r="O35" s="102">
        <f t="shared" si="15"/>
        <v>0</v>
      </c>
    </row>
    <row r="36" spans="1:15">
      <c r="A36" s="100">
        <f t="shared" si="16"/>
        <v>4.6999999999999975</v>
      </c>
      <c r="B36" s="107" t="s">
        <v>312</v>
      </c>
      <c r="C36" s="105" t="s">
        <v>24</v>
      </c>
      <c r="D36" s="109">
        <v>1</v>
      </c>
      <c r="E36" s="102">
        <v>0</v>
      </c>
      <c r="F36" s="102">
        <v>0</v>
      </c>
      <c r="G36" s="102">
        <f t="shared" si="9"/>
        <v>0</v>
      </c>
      <c r="H36" s="102">
        <v>0</v>
      </c>
      <c r="I36" s="102">
        <v>0</v>
      </c>
      <c r="J36" s="102">
        <f t="shared" si="10"/>
        <v>0</v>
      </c>
      <c r="K36" s="102">
        <f t="shared" si="11"/>
        <v>0</v>
      </c>
      <c r="L36" s="102">
        <f t="shared" si="12"/>
        <v>0</v>
      </c>
      <c r="M36" s="102">
        <f t="shared" si="13"/>
        <v>0</v>
      </c>
      <c r="N36" s="102">
        <f t="shared" si="14"/>
        <v>0</v>
      </c>
      <c r="O36" s="102">
        <f t="shared" si="15"/>
        <v>0</v>
      </c>
    </row>
    <row r="37" spans="1:15" ht="25.5">
      <c r="A37" s="100">
        <f t="shared" si="16"/>
        <v>4.7999999999999972</v>
      </c>
      <c r="B37" s="107" t="s">
        <v>313</v>
      </c>
      <c r="C37" s="105" t="s">
        <v>290</v>
      </c>
      <c r="D37" s="105">
        <v>1</v>
      </c>
      <c r="E37" s="102">
        <v>0</v>
      </c>
      <c r="F37" s="102">
        <v>0</v>
      </c>
      <c r="G37" s="102">
        <f t="shared" si="9"/>
        <v>0</v>
      </c>
      <c r="H37" s="102">
        <v>0</v>
      </c>
      <c r="I37" s="102">
        <v>0</v>
      </c>
      <c r="J37" s="102">
        <f t="shared" si="10"/>
        <v>0</v>
      </c>
      <c r="K37" s="102">
        <f t="shared" si="11"/>
        <v>0</v>
      </c>
      <c r="L37" s="102">
        <f t="shared" si="12"/>
        <v>0</v>
      </c>
      <c r="M37" s="102">
        <f t="shared" si="13"/>
        <v>0</v>
      </c>
      <c r="N37" s="102">
        <f t="shared" si="14"/>
        <v>0</v>
      </c>
      <c r="O37" s="102">
        <f t="shared" si="15"/>
        <v>0</v>
      </c>
    </row>
    <row r="38" spans="1:15">
      <c r="A38" s="100">
        <f t="shared" si="16"/>
        <v>4.8999999999999968</v>
      </c>
      <c r="B38" s="107" t="s">
        <v>314</v>
      </c>
      <c r="C38" s="105" t="s">
        <v>17</v>
      </c>
      <c r="D38" s="105">
        <v>10</v>
      </c>
      <c r="E38" s="102">
        <v>0</v>
      </c>
      <c r="F38" s="102">
        <v>0</v>
      </c>
      <c r="G38" s="102">
        <f t="shared" si="9"/>
        <v>0</v>
      </c>
      <c r="H38" s="102">
        <v>0</v>
      </c>
      <c r="I38" s="102">
        <v>0</v>
      </c>
      <c r="J38" s="102">
        <f t="shared" si="10"/>
        <v>0</v>
      </c>
      <c r="K38" s="102">
        <f t="shared" si="11"/>
        <v>0</v>
      </c>
      <c r="L38" s="102">
        <f t="shared" si="12"/>
        <v>0</v>
      </c>
      <c r="M38" s="102">
        <f t="shared" si="13"/>
        <v>0</v>
      </c>
      <c r="N38" s="102">
        <f t="shared" si="14"/>
        <v>0</v>
      </c>
      <c r="O38" s="102">
        <f t="shared" si="15"/>
        <v>0</v>
      </c>
    </row>
    <row r="39" spans="1:15">
      <c r="A39" s="106">
        <v>4.0999999999999996</v>
      </c>
      <c r="B39" s="107" t="s">
        <v>315</v>
      </c>
      <c r="C39" s="105" t="s">
        <v>24</v>
      </c>
      <c r="D39" s="105">
        <v>2</v>
      </c>
      <c r="E39" s="102">
        <v>0</v>
      </c>
      <c r="F39" s="102">
        <v>0</v>
      </c>
      <c r="G39" s="102">
        <f t="shared" si="9"/>
        <v>0</v>
      </c>
      <c r="H39" s="102">
        <v>0</v>
      </c>
      <c r="I39" s="102">
        <v>0</v>
      </c>
      <c r="J39" s="102">
        <f t="shared" si="10"/>
        <v>0</v>
      </c>
      <c r="K39" s="102">
        <f t="shared" si="11"/>
        <v>0</v>
      </c>
      <c r="L39" s="102">
        <f t="shared" si="12"/>
        <v>0</v>
      </c>
      <c r="M39" s="102">
        <f t="shared" si="13"/>
        <v>0</v>
      </c>
      <c r="N39" s="102">
        <f t="shared" si="14"/>
        <v>0</v>
      </c>
      <c r="O39" s="102">
        <f t="shared" si="15"/>
        <v>0</v>
      </c>
    </row>
    <row r="40" spans="1:15" ht="38.25">
      <c r="A40" s="106">
        <f>A39+0.01</f>
        <v>4.1099999999999994</v>
      </c>
      <c r="B40" s="107" t="s">
        <v>316</v>
      </c>
      <c r="C40" s="105" t="s">
        <v>290</v>
      </c>
      <c r="D40" s="105">
        <v>1</v>
      </c>
      <c r="E40" s="102">
        <v>0</v>
      </c>
      <c r="F40" s="102">
        <v>0</v>
      </c>
      <c r="G40" s="102">
        <f t="shared" si="9"/>
        <v>0</v>
      </c>
      <c r="H40" s="102">
        <v>0</v>
      </c>
      <c r="I40" s="102">
        <v>0</v>
      </c>
      <c r="J40" s="102">
        <f t="shared" si="10"/>
        <v>0</v>
      </c>
      <c r="K40" s="102">
        <f t="shared" si="11"/>
        <v>0</v>
      </c>
      <c r="L40" s="102">
        <f t="shared" si="12"/>
        <v>0</v>
      </c>
      <c r="M40" s="102">
        <f t="shared" si="13"/>
        <v>0</v>
      </c>
      <c r="N40" s="102">
        <f t="shared" si="14"/>
        <v>0</v>
      </c>
      <c r="O40" s="102">
        <f t="shared" si="15"/>
        <v>0</v>
      </c>
    </row>
    <row r="41" spans="1:15" ht="25.5">
      <c r="A41" s="100"/>
      <c r="B41" s="97" t="s">
        <v>317</v>
      </c>
      <c r="C41" s="105"/>
      <c r="D41" s="105"/>
      <c r="E41" s="105"/>
      <c r="F41" s="105"/>
      <c r="G41" s="105"/>
      <c r="H41" s="105"/>
      <c r="I41" s="105"/>
      <c r="J41" s="102"/>
      <c r="K41" s="102"/>
      <c r="L41" s="102"/>
      <c r="M41" s="102"/>
      <c r="N41" s="102"/>
      <c r="O41" s="102"/>
    </row>
    <row r="42" spans="1:15">
      <c r="A42" s="100"/>
      <c r="B42" s="97" t="s">
        <v>318</v>
      </c>
      <c r="C42" s="105"/>
      <c r="D42" s="109"/>
      <c r="E42" s="102">
        <v>0</v>
      </c>
      <c r="F42" s="102">
        <v>0</v>
      </c>
      <c r="G42" s="102"/>
      <c r="H42" s="102">
        <v>0</v>
      </c>
      <c r="I42" s="102">
        <v>0</v>
      </c>
      <c r="J42" s="102"/>
      <c r="K42" s="102"/>
      <c r="L42" s="102"/>
      <c r="M42" s="102"/>
      <c r="N42" s="102"/>
      <c r="O42" s="102"/>
    </row>
    <row r="43" spans="1:15">
      <c r="A43" s="100">
        <v>5.0999999999999996</v>
      </c>
      <c r="B43" s="107" t="s">
        <v>353</v>
      </c>
      <c r="C43" s="105" t="s">
        <v>17</v>
      </c>
      <c r="D43" s="105">
        <v>16</v>
      </c>
      <c r="E43" s="102">
        <v>0</v>
      </c>
      <c r="F43" s="102">
        <v>0</v>
      </c>
      <c r="G43" s="102">
        <f t="shared" ref="G43:G60" si="17">ROUND(F43*E43,2)</f>
        <v>0</v>
      </c>
      <c r="H43" s="102">
        <v>0</v>
      </c>
      <c r="I43" s="102">
        <v>0</v>
      </c>
      <c r="J43" s="102">
        <f t="shared" ref="J43:J60" si="18">I43+H43+G43</f>
        <v>0</v>
      </c>
      <c r="K43" s="102">
        <f t="shared" ref="K43:K60" si="19">ROUND(E43*D43,2)</f>
        <v>0</v>
      </c>
      <c r="L43" s="102">
        <f t="shared" ref="L43:L60" si="20">ROUND(G43*D43,2)</f>
        <v>0</v>
      </c>
      <c r="M43" s="102">
        <f t="shared" ref="M43:M60" si="21">ROUND(H43*D43,2)</f>
        <v>0</v>
      </c>
      <c r="N43" s="102">
        <f t="shared" ref="N43:N60" si="22">ROUND(I43*D43,2)</f>
        <v>0</v>
      </c>
      <c r="O43" s="102">
        <f t="shared" ref="O43:O60" si="23">N43+M43+L43</f>
        <v>0</v>
      </c>
    </row>
    <row r="44" spans="1:15">
      <c r="A44" s="100">
        <v>5.2</v>
      </c>
      <c r="B44" s="212" t="s">
        <v>354</v>
      </c>
      <c r="C44" s="105" t="s">
        <v>17</v>
      </c>
      <c r="D44" s="105">
        <v>3</v>
      </c>
      <c r="E44" s="102">
        <v>0</v>
      </c>
      <c r="F44" s="102">
        <v>0</v>
      </c>
      <c r="G44" s="102">
        <f t="shared" ref="G44" si="24">ROUND(F44*E44,2)</f>
        <v>0</v>
      </c>
      <c r="H44" s="102">
        <v>0</v>
      </c>
      <c r="I44" s="102">
        <v>0</v>
      </c>
      <c r="J44" s="102">
        <f t="shared" ref="J44" si="25">I44+H44+G44</f>
        <v>0</v>
      </c>
      <c r="K44" s="102">
        <f t="shared" ref="K44" si="26">ROUND(E44*D44,2)</f>
        <v>0</v>
      </c>
      <c r="L44" s="102">
        <f t="shared" ref="L44" si="27">ROUND(G44*D44,2)</f>
        <v>0</v>
      </c>
      <c r="M44" s="102">
        <f t="shared" ref="M44" si="28">ROUND(H44*D44,2)</f>
        <v>0</v>
      </c>
      <c r="N44" s="102">
        <f t="shared" ref="N44" si="29">ROUND(I44*D44,2)</f>
        <v>0</v>
      </c>
      <c r="O44" s="102">
        <f t="shared" ref="O44" si="30">N44+M44+L44</f>
        <v>0</v>
      </c>
    </row>
    <row r="45" spans="1:15">
      <c r="A45" s="100"/>
      <c r="B45" s="97" t="s">
        <v>319</v>
      </c>
      <c r="C45" s="105"/>
      <c r="D45" s="109"/>
      <c r="E45" s="102">
        <v>0</v>
      </c>
      <c r="F45" s="102">
        <v>0</v>
      </c>
      <c r="G45" s="102"/>
      <c r="H45" s="102">
        <v>0</v>
      </c>
      <c r="I45" s="102">
        <v>0</v>
      </c>
      <c r="J45" s="102"/>
      <c r="K45" s="102"/>
      <c r="L45" s="102"/>
      <c r="M45" s="102"/>
      <c r="N45" s="102"/>
      <c r="O45" s="102"/>
    </row>
    <row r="46" spans="1:15">
      <c r="A46" s="100">
        <f>A44+0.1</f>
        <v>5.3</v>
      </c>
      <c r="B46" s="107" t="s">
        <v>320</v>
      </c>
      <c r="C46" s="105" t="s">
        <v>17</v>
      </c>
      <c r="D46" s="105">
        <v>20</v>
      </c>
      <c r="E46" s="102">
        <v>0</v>
      </c>
      <c r="F46" s="102">
        <v>0</v>
      </c>
      <c r="G46" s="102">
        <f t="shared" si="17"/>
        <v>0</v>
      </c>
      <c r="H46" s="102">
        <v>0</v>
      </c>
      <c r="I46" s="102">
        <v>0</v>
      </c>
      <c r="J46" s="102">
        <f t="shared" si="18"/>
        <v>0</v>
      </c>
      <c r="K46" s="102">
        <f t="shared" si="19"/>
        <v>0</v>
      </c>
      <c r="L46" s="102">
        <f t="shared" si="20"/>
        <v>0</v>
      </c>
      <c r="M46" s="102">
        <f t="shared" si="21"/>
        <v>0</v>
      </c>
      <c r="N46" s="102">
        <f t="shared" si="22"/>
        <v>0</v>
      </c>
      <c r="O46" s="102">
        <f t="shared" si="23"/>
        <v>0</v>
      </c>
    </row>
    <row r="47" spans="1:15" ht="25.5">
      <c r="A47" s="100">
        <f t="shared" ref="A47:A51" si="31">A46+0.1</f>
        <v>5.3999999999999995</v>
      </c>
      <c r="B47" s="107" t="s">
        <v>321</v>
      </c>
      <c r="C47" s="105" t="s">
        <v>24</v>
      </c>
      <c r="D47" s="109">
        <v>11</v>
      </c>
      <c r="E47" s="102">
        <v>0</v>
      </c>
      <c r="F47" s="102">
        <v>0</v>
      </c>
      <c r="G47" s="102">
        <f t="shared" si="17"/>
        <v>0</v>
      </c>
      <c r="H47" s="102">
        <v>0</v>
      </c>
      <c r="I47" s="102">
        <v>0</v>
      </c>
      <c r="J47" s="102">
        <f t="shared" si="18"/>
        <v>0</v>
      </c>
      <c r="K47" s="102">
        <f t="shared" si="19"/>
        <v>0</v>
      </c>
      <c r="L47" s="102">
        <f t="shared" si="20"/>
        <v>0</v>
      </c>
      <c r="M47" s="102">
        <f t="shared" si="21"/>
        <v>0</v>
      </c>
      <c r="N47" s="102">
        <f t="shared" si="22"/>
        <v>0</v>
      </c>
      <c r="O47" s="102">
        <f t="shared" si="23"/>
        <v>0</v>
      </c>
    </row>
    <row r="48" spans="1:15" ht="25.5">
      <c r="A48" s="100">
        <f t="shared" si="31"/>
        <v>5.4999999999999991</v>
      </c>
      <c r="B48" s="107" t="s">
        <v>322</v>
      </c>
      <c r="C48" s="105" t="s">
        <v>24</v>
      </c>
      <c r="D48" s="105">
        <v>4</v>
      </c>
      <c r="E48" s="102">
        <v>0</v>
      </c>
      <c r="F48" s="102">
        <v>0</v>
      </c>
      <c r="G48" s="102">
        <f t="shared" si="17"/>
        <v>0</v>
      </c>
      <c r="H48" s="102">
        <v>0</v>
      </c>
      <c r="I48" s="102">
        <v>0</v>
      </c>
      <c r="J48" s="102">
        <f t="shared" si="18"/>
        <v>0</v>
      </c>
      <c r="K48" s="102">
        <f t="shared" si="19"/>
        <v>0</v>
      </c>
      <c r="L48" s="102">
        <f t="shared" si="20"/>
        <v>0</v>
      </c>
      <c r="M48" s="102">
        <f t="shared" si="21"/>
        <v>0</v>
      </c>
      <c r="N48" s="102">
        <f t="shared" si="22"/>
        <v>0</v>
      </c>
      <c r="O48" s="102">
        <f t="shared" si="23"/>
        <v>0</v>
      </c>
    </row>
    <row r="49" spans="1:15">
      <c r="A49" s="100">
        <f t="shared" si="31"/>
        <v>5.5999999999999988</v>
      </c>
      <c r="B49" s="107" t="s">
        <v>323</v>
      </c>
      <c r="C49" s="105" t="s">
        <v>24</v>
      </c>
      <c r="D49" s="105">
        <v>4</v>
      </c>
      <c r="E49" s="102">
        <v>0</v>
      </c>
      <c r="F49" s="102">
        <v>0</v>
      </c>
      <c r="G49" s="102">
        <f t="shared" si="17"/>
        <v>0</v>
      </c>
      <c r="H49" s="102">
        <v>0</v>
      </c>
      <c r="I49" s="102">
        <v>0</v>
      </c>
      <c r="J49" s="102">
        <f t="shared" si="18"/>
        <v>0</v>
      </c>
      <c r="K49" s="102">
        <f t="shared" si="19"/>
        <v>0</v>
      </c>
      <c r="L49" s="102">
        <f t="shared" si="20"/>
        <v>0</v>
      </c>
      <c r="M49" s="102">
        <f t="shared" si="21"/>
        <v>0</v>
      </c>
      <c r="N49" s="102">
        <f t="shared" si="22"/>
        <v>0</v>
      </c>
      <c r="O49" s="102">
        <f t="shared" si="23"/>
        <v>0</v>
      </c>
    </row>
    <row r="50" spans="1:15">
      <c r="A50" s="100">
        <f t="shared" si="31"/>
        <v>5.6999999999999984</v>
      </c>
      <c r="B50" s="107" t="s">
        <v>324</v>
      </c>
      <c r="C50" s="105" t="s">
        <v>24</v>
      </c>
      <c r="D50" s="105">
        <v>4</v>
      </c>
      <c r="E50" s="102">
        <v>0</v>
      </c>
      <c r="F50" s="102">
        <v>0</v>
      </c>
      <c r="G50" s="102">
        <f t="shared" si="17"/>
        <v>0</v>
      </c>
      <c r="H50" s="102">
        <v>0</v>
      </c>
      <c r="I50" s="102">
        <v>0</v>
      </c>
      <c r="J50" s="102">
        <f t="shared" si="18"/>
        <v>0</v>
      </c>
      <c r="K50" s="102">
        <f t="shared" si="19"/>
        <v>0</v>
      </c>
      <c r="L50" s="102">
        <f t="shared" si="20"/>
        <v>0</v>
      </c>
      <c r="M50" s="102">
        <f t="shared" si="21"/>
        <v>0</v>
      </c>
      <c r="N50" s="102">
        <f t="shared" si="22"/>
        <v>0</v>
      </c>
      <c r="O50" s="102">
        <f t="shared" si="23"/>
        <v>0</v>
      </c>
    </row>
    <row r="51" spans="1:15">
      <c r="A51" s="100">
        <f t="shared" si="31"/>
        <v>5.799999999999998</v>
      </c>
      <c r="B51" s="107" t="s">
        <v>325</v>
      </c>
      <c r="C51" s="105" t="s">
        <v>326</v>
      </c>
      <c r="D51" s="105">
        <v>1</v>
      </c>
      <c r="E51" s="102">
        <v>0</v>
      </c>
      <c r="F51" s="102">
        <v>0</v>
      </c>
      <c r="G51" s="102">
        <f t="shared" si="17"/>
        <v>0</v>
      </c>
      <c r="H51" s="102">
        <v>0</v>
      </c>
      <c r="I51" s="102">
        <v>0</v>
      </c>
      <c r="J51" s="102">
        <f t="shared" si="18"/>
        <v>0</v>
      </c>
      <c r="K51" s="102">
        <f t="shared" si="19"/>
        <v>0</v>
      </c>
      <c r="L51" s="102">
        <f t="shared" si="20"/>
        <v>0</v>
      </c>
      <c r="M51" s="102">
        <f t="shared" si="21"/>
        <v>0</v>
      </c>
      <c r="N51" s="102">
        <f t="shared" si="22"/>
        <v>0</v>
      </c>
      <c r="O51" s="102">
        <f t="shared" si="23"/>
        <v>0</v>
      </c>
    </row>
    <row r="52" spans="1:15">
      <c r="A52" s="100"/>
      <c r="B52" s="97" t="s">
        <v>327</v>
      </c>
      <c r="C52" s="105"/>
      <c r="D52" s="109"/>
      <c r="E52" s="102">
        <v>0</v>
      </c>
      <c r="F52" s="102">
        <v>0</v>
      </c>
      <c r="G52" s="102"/>
      <c r="H52" s="102">
        <v>0</v>
      </c>
      <c r="I52" s="102">
        <v>0</v>
      </c>
      <c r="J52" s="102"/>
      <c r="K52" s="102"/>
      <c r="L52" s="102"/>
      <c r="M52" s="102"/>
      <c r="N52" s="102"/>
      <c r="O52" s="102"/>
    </row>
    <row r="53" spans="1:15">
      <c r="A53" s="213" t="s">
        <v>355</v>
      </c>
      <c r="B53" s="212" t="s">
        <v>370</v>
      </c>
      <c r="C53" s="105" t="s">
        <v>17</v>
      </c>
      <c r="D53" s="105">
        <v>15</v>
      </c>
      <c r="E53" s="102">
        <v>0</v>
      </c>
      <c r="F53" s="102">
        <v>0</v>
      </c>
      <c r="G53" s="102">
        <f t="shared" ref="G53" si="32">ROUND(F53*E53,2)</f>
        <v>0</v>
      </c>
      <c r="H53" s="102">
        <v>0</v>
      </c>
      <c r="I53" s="102">
        <v>0</v>
      </c>
      <c r="J53" s="102">
        <f t="shared" ref="J53" si="33">I53+H53+G53</f>
        <v>0</v>
      </c>
      <c r="K53" s="102">
        <f t="shared" ref="K53" si="34">ROUND(E53*D53,2)</f>
        <v>0</v>
      </c>
      <c r="L53" s="102">
        <f t="shared" ref="L53" si="35">ROUND(G53*D53,2)</f>
        <v>0</v>
      </c>
      <c r="M53" s="102">
        <f t="shared" ref="M53" si="36">ROUND(H53*D53,2)</f>
        <v>0</v>
      </c>
      <c r="N53" s="102">
        <f t="shared" ref="N53" si="37">ROUND(I53*D53,2)</f>
        <v>0</v>
      </c>
      <c r="O53" s="102">
        <f t="shared" ref="O53" si="38">N53+M53+L53</f>
        <v>0</v>
      </c>
    </row>
    <row r="54" spans="1:15">
      <c r="A54" s="213" t="s">
        <v>356</v>
      </c>
      <c r="B54" s="107" t="s">
        <v>328</v>
      </c>
      <c r="C54" s="105" t="s">
        <v>17</v>
      </c>
      <c r="D54" s="105">
        <v>5</v>
      </c>
      <c r="E54" s="102">
        <v>0</v>
      </c>
      <c r="F54" s="102">
        <v>0</v>
      </c>
      <c r="G54" s="102">
        <f t="shared" ref="G54:G56" si="39">ROUND(F54*E54,2)</f>
        <v>0</v>
      </c>
      <c r="H54" s="102">
        <v>0</v>
      </c>
      <c r="I54" s="102">
        <v>0</v>
      </c>
      <c r="J54" s="102">
        <f t="shared" ref="J54:J56" si="40">I54+H54+G54</f>
        <v>0</v>
      </c>
      <c r="K54" s="102">
        <f t="shared" ref="K54:K56" si="41">ROUND(E54*D54,2)</f>
        <v>0</v>
      </c>
      <c r="L54" s="102">
        <f t="shared" ref="L54:L56" si="42">ROUND(G54*D54,2)</f>
        <v>0</v>
      </c>
      <c r="M54" s="102">
        <f t="shared" ref="M54:M56" si="43">ROUND(H54*D54,2)</f>
        <v>0</v>
      </c>
      <c r="N54" s="102">
        <f t="shared" ref="N54:N56" si="44">ROUND(I54*D54,2)</f>
        <v>0</v>
      </c>
      <c r="O54" s="102">
        <f t="shared" ref="O54:O56" si="45">N54+M54+L54</f>
        <v>0</v>
      </c>
    </row>
    <row r="55" spans="1:15" ht="25.5">
      <c r="A55" s="213" t="s">
        <v>357</v>
      </c>
      <c r="B55" s="107" t="s">
        <v>349</v>
      </c>
      <c r="C55" s="105" t="s">
        <v>17</v>
      </c>
      <c r="D55" s="105">
        <v>20</v>
      </c>
      <c r="E55" s="102">
        <v>0</v>
      </c>
      <c r="F55" s="102">
        <v>0</v>
      </c>
      <c r="G55" s="102">
        <f t="shared" si="39"/>
        <v>0</v>
      </c>
      <c r="H55" s="102">
        <v>0</v>
      </c>
      <c r="I55" s="102">
        <v>0</v>
      </c>
      <c r="J55" s="102">
        <f t="shared" si="40"/>
        <v>0</v>
      </c>
      <c r="K55" s="102">
        <f t="shared" si="41"/>
        <v>0</v>
      </c>
      <c r="L55" s="102">
        <f t="shared" si="42"/>
        <v>0</v>
      </c>
      <c r="M55" s="102">
        <f t="shared" si="43"/>
        <v>0</v>
      </c>
      <c r="N55" s="102">
        <f t="shared" si="44"/>
        <v>0</v>
      </c>
      <c r="O55" s="102">
        <f t="shared" si="45"/>
        <v>0</v>
      </c>
    </row>
    <row r="56" spans="1:15" ht="25.5">
      <c r="A56" s="213" t="s">
        <v>358</v>
      </c>
      <c r="B56" s="107" t="s">
        <v>329</v>
      </c>
      <c r="C56" s="105" t="s">
        <v>17</v>
      </c>
      <c r="D56" s="105">
        <v>30</v>
      </c>
      <c r="E56" s="102">
        <v>0</v>
      </c>
      <c r="F56" s="102">
        <v>0</v>
      </c>
      <c r="G56" s="102">
        <f t="shared" si="39"/>
        <v>0</v>
      </c>
      <c r="H56" s="102">
        <v>0</v>
      </c>
      <c r="I56" s="102">
        <v>0</v>
      </c>
      <c r="J56" s="102">
        <f t="shared" si="40"/>
        <v>0</v>
      </c>
      <c r="K56" s="102">
        <f t="shared" si="41"/>
        <v>0</v>
      </c>
      <c r="L56" s="102">
        <f t="shared" si="42"/>
        <v>0</v>
      </c>
      <c r="M56" s="102">
        <f t="shared" si="43"/>
        <v>0</v>
      </c>
      <c r="N56" s="102">
        <f t="shared" si="44"/>
        <v>0</v>
      </c>
      <c r="O56" s="102">
        <f t="shared" si="45"/>
        <v>0</v>
      </c>
    </row>
    <row r="57" spans="1:15">
      <c r="A57" s="213" t="s">
        <v>359</v>
      </c>
      <c r="B57" s="107" t="s">
        <v>330</v>
      </c>
      <c r="C57" s="105" t="s">
        <v>24</v>
      </c>
      <c r="D57" s="105">
        <v>1</v>
      </c>
      <c r="E57" s="102">
        <v>0</v>
      </c>
      <c r="F57" s="102">
        <v>0</v>
      </c>
      <c r="G57" s="102">
        <f t="shared" si="17"/>
        <v>0</v>
      </c>
      <c r="H57" s="102">
        <v>0</v>
      </c>
      <c r="I57" s="102">
        <v>0</v>
      </c>
      <c r="J57" s="102">
        <f t="shared" si="18"/>
        <v>0</v>
      </c>
      <c r="K57" s="102">
        <f t="shared" si="19"/>
        <v>0</v>
      </c>
      <c r="L57" s="102">
        <f t="shared" si="20"/>
        <v>0</v>
      </c>
      <c r="M57" s="102">
        <f t="shared" si="21"/>
        <v>0</v>
      </c>
      <c r="N57" s="102">
        <f t="shared" si="22"/>
        <v>0</v>
      </c>
      <c r="O57" s="102">
        <f t="shared" si="23"/>
        <v>0</v>
      </c>
    </row>
    <row r="58" spans="1:15">
      <c r="A58" s="213" t="s">
        <v>360</v>
      </c>
      <c r="B58" s="107" t="s">
        <v>331</v>
      </c>
      <c r="C58" s="105" t="s">
        <v>290</v>
      </c>
      <c r="D58" s="105">
        <v>1</v>
      </c>
      <c r="E58" s="102">
        <v>0</v>
      </c>
      <c r="F58" s="102">
        <v>0</v>
      </c>
      <c r="G58" s="102">
        <f t="shared" si="17"/>
        <v>0</v>
      </c>
      <c r="H58" s="102">
        <v>0</v>
      </c>
      <c r="I58" s="102">
        <v>0</v>
      </c>
      <c r="J58" s="102">
        <f t="shared" si="18"/>
        <v>0</v>
      </c>
      <c r="K58" s="102">
        <f t="shared" si="19"/>
        <v>0</v>
      </c>
      <c r="L58" s="102">
        <f t="shared" si="20"/>
        <v>0</v>
      </c>
      <c r="M58" s="102">
        <f t="shared" si="21"/>
        <v>0</v>
      </c>
      <c r="N58" s="102">
        <f t="shared" si="22"/>
        <v>0</v>
      </c>
      <c r="O58" s="102">
        <f t="shared" si="23"/>
        <v>0</v>
      </c>
    </row>
    <row r="59" spans="1:15">
      <c r="A59" s="213" t="s">
        <v>361</v>
      </c>
      <c r="B59" s="107" t="s">
        <v>332</v>
      </c>
      <c r="C59" s="105" t="s">
        <v>333</v>
      </c>
      <c r="D59" s="105">
        <v>2</v>
      </c>
      <c r="E59" s="102">
        <v>0</v>
      </c>
      <c r="F59" s="102">
        <v>0</v>
      </c>
      <c r="G59" s="102">
        <f t="shared" si="17"/>
        <v>0</v>
      </c>
      <c r="H59" s="102">
        <v>0</v>
      </c>
      <c r="I59" s="102">
        <v>0</v>
      </c>
      <c r="J59" s="102">
        <f t="shared" si="18"/>
        <v>0</v>
      </c>
      <c r="K59" s="102">
        <f t="shared" si="19"/>
        <v>0</v>
      </c>
      <c r="L59" s="102">
        <f t="shared" si="20"/>
        <v>0</v>
      </c>
      <c r="M59" s="102">
        <f t="shared" si="21"/>
        <v>0</v>
      </c>
      <c r="N59" s="102">
        <f t="shared" si="22"/>
        <v>0</v>
      </c>
      <c r="O59" s="102">
        <f t="shared" si="23"/>
        <v>0</v>
      </c>
    </row>
    <row r="60" spans="1:15">
      <c r="A60" s="213" t="s">
        <v>362</v>
      </c>
      <c r="B60" s="107" t="s">
        <v>334</v>
      </c>
      <c r="C60" s="105" t="s">
        <v>57</v>
      </c>
      <c r="D60" s="105">
        <v>1</v>
      </c>
      <c r="E60" s="102">
        <v>0</v>
      </c>
      <c r="F60" s="102">
        <v>0</v>
      </c>
      <c r="G60" s="102">
        <f t="shared" si="17"/>
        <v>0</v>
      </c>
      <c r="H60" s="102">
        <v>0</v>
      </c>
      <c r="I60" s="102">
        <v>0</v>
      </c>
      <c r="J60" s="102">
        <f t="shared" si="18"/>
        <v>0</v>
      </c>
      <c r="K60" s="102">
        <f t="shared" si="19"/>
        <v>0</v>
      </c>
      <c r="L60" s="102">
        <f t="shared" si="20"/>
        <v>0</v>
      </c>
      <c r="M60" s="102">
        <f t="shared" si="21"/>
        <v>0</v>
      </c>
      <c r="N60" s="102">
        <f t="shared" si="22"/>
        <v>0</v>
      </c>
      <c r="O60" s="102">
        <f t="shared" si="23"/>
        <v>0</v>
      </c>
    </row>
    <row r="61" spans="1:15">
      <c r="A61" s="100"/>
      <c r="B61" s="97" t="s">
        <v>335</v>
      </c>
      <c r="C61" s="105"/>
      <c r="D61" s="109"/>
      <c r="E61" s="109"/>
      <c r="F61" s="109"/>
      <c r="G61" s="109"/>
      <c r="H61" s="109"/>
      <c r="I61" s="109"/>
      <c r="J61" s="109"/>
      <c r="K61" s="102"/>
      <c r="L61" s="102"/>
      <c r="M61" s="102"/>
      <c r="N61" s="102"/>
      <c r="O61" s="102"/>
    </row>
    <row r="62" spans="1:15" ht="25.5">
      <c r="A62" s="213" t="s">
        <v>363</v>
      </c>
      <c r="B62" s="107" t="s">
        <v>379</v>
      </c>
      <c r="C62" s="105" t="s">
        <v>17</v>
      </c>
      <c r="D62" s="105">
        <v>50</v>
      </c>
      <c r="E62" s="102">
        <v>0</v>
      </c>
      <c r="F62" s="102">
        <v>0</v>
      </c>
      <c r="G62" s="102">
        <f t="shared" ref="G62:G75" si="46">ROUND(F62*E62,2)</f>
        <v>0</v>
      </c>
      <c r="H62" s="102">
        <v>0</v>
      </c>
      <c r="I62" s="102">
        <v>0</v>
      </c>
      <c r="J62" s="102">
        <f t="shared" ref="J62:J75" si="47">I62+H62+G62</f>
        <v>0</v>
      </c>
      <c r="K62" s="102">
        <f t="shared" ref="K62:K75" si="48">ROUND(E62*D62,2)</f>
        <v>0</v>
      </c>
      <c r="L62" s="102">
        <f t="shared" ref="L62:L75" si="49">ROUND(G62*D62,2)</f>
        <v>0</v>
      </c>
      <c r="M62" s="102">
        <f t="shared" ref="M62:M75" si="50">ROUND(H62*D62,2)</f>
        <v>0</v>
      </c>
      <c r="N62" s="102">
        <f t="shared" ref="N62:N75" si="51">ROUND(I62*D62,2)</f>
        <v>0</v>
      </c>
      <c r="O62" s="102">
        <f t="shared" ref="O62:O75" si="52">N62+M62+L62</f>
        <v>0</v>
      </c>
    </row>
    <row r="63" spans="1:15">
      <c r="A63" s="213" t="s">
        <v>364</v>
      </c>
      <c r="B63" s="107" t="s">
        <v>380</v>
      </c>
      <c r="C63" s="105" t="s">
        <v>17</v>
      </c>
      <c r="D63" s="109">
        <v>50</v>
      </c>
      <c r="E63" s="102">
        <v>0</v>
      </c>
      <c r="F63" s="102">
        <v>0</v>
      </c>
      <c r="G63" s="102">
        <f t="shared" si="46"/>
        <v>0</v>
      </c>
      <c r="H63" s="102">
        <v>0</v>
      </c>
      <c r="I63" s="102">
        <v>0</v>
      </c>
      <c r="J63" s="102">
        <f t="shared" si="47"/>
        <v>0</v>
      </c>
      <c r="K63" s="102">
        <f t="shared" si="48"/>
        <v>0</v>
      </c>
      <c r="L63" s="102">
        <f t="shared" si="49"/>
        <v>0</v>
      </c>
      <c r="M63" s="102">
        <f t="shared" si="50"/>
        <v>0</v>
      </c>
      <c r="N63" s="102">
        <f t="shared" si="51"/>
        <v>0</v>
      </c>
      <c r="O63" s="102">
        <f t="shared" si="52"/>
        <v>0</v>
      </c>
    </row>
    <row r="64" spans="1:15">
      <c r="A64" s="213" t="s">
        <v>365</v>
      </c>
      <c r="B64" s="107" t="s">
        <v>336</v>
      </c>
      <c r="C64" s="105" t="s">
        <v>24</v>
      </c>
      <c r="D64" s="105">
        <v>4</v>
      </c>
      <c r="E64" s="102">
        <v>0</v>
      </c>
      <c r="F64" s="102">
        <v>0</v>
      </c>
      <c r="G64" s="102">
        <f t="shared" si="46"/>
        <v>0</v>
      </c>
      <c r="H64" s="102">
        <v>0</v>
      </c>
      <c r="I64" s="102">
        <v>0</v>
      </c>
      <c r="J64" s="102">
        <f t="shared" si="47"/>
        <v>0</v>
      </c>
      <c r="K64" s="102">
        <f t="shared" si="48"/>
        <v>0</v>
      </c>
      <c r="L64" s="102">
        <f t="shared" si="49"/>
        <v>0</v>
      </c>
      <c r="M64" s="102">
        <f t="shared" si="50"/>
        <v>0</v>
      </c>
      <c r="N64" s="102">
        <f t="shared" si="51"/>
        <v>0</v>
      </c>
      <c r="O64" s="102">
        <f t="shared" si="52"/>
        <v>0</v>
      </c>
    </row>
    <row r="65" spans="1:15">
      <c r="A65" s="213" t="s">
        <v>366</v>
      </c>
      <c r="B65" s="107" t="s">
        <v>337</v>
      </c>
      <c r="C65" s="105" t="s">
        <v>24</v>
      </c>
      <c r="D65" s="105">
        <v>2</v>
      </c>
      <c r="E65" s="102">
        <v>0</v>
      </c>
      <c r="F65" s="102">
        <v>0</v>
      </c>
      <c r="G65" s="102">
        <f t="shared" si="46"/>
        <v>0</v>
      </c>
      <c r="H65" s="102">
        <v>0</v>
      </c>
      <c r="I65" s="102">
        <v>0</v>
      </c>
      <c r="J65" s="102">
        <f t="shared" si="47"/>
        <v>0</v>
      </c>
      <c r="K65" s="102">
        <f t="shared" si="48"/>
        <v>0</v>
      </c>
      <c r="L65" s="102">
        <f t="shared" si="49"/>
        <v>0</v>
      </c>
      <c r="M65" s="102">
        <f t="shared" si="50"/>
        <v>0</v>
      </c>
      <c r="N65" s="102">
        <f t="shared" si="51"/>
        <v>0</v>
      </c>
      <c r="O65" s="102">
        <f t="shared" si="52"/>
        <v>0</v>
      </c>
    </row>
    <row r="66" spans="1:15" ht="25.5">
      <c r="A66" s="213" t="s">
        <v>367</v>
      </c>
      <c r="B66" s="107" t="s">
        <v>344</v>
      </c>
      <c r="C66" s="105" t="s">
        <v>13</v>
      </c>
      <c r="D66" s="105">
        <v>30</v>
      </c>
      <c r="E66" s="102">
        <v>0</v>
      </c>
      <c r="F66" s="102">
        <v>0</v>
      </c>
      <c r="G66" s="102">
        <f t="shared" si="46"/>
        <v>0</v>
      </c>
      <c r="H66" s="102">
        <v>0</v>
      </c>
      <c r="I66" s="102">
        <v>0</v>
      </c>
      <c r="J66" s="102">
        <f t="shared" si="47"/>
        <v>0</v>
      </c>
      <c r="K66" s="102">
        <f t="shared" si="48"/>
        <v>0</v>
      </c>
      <c r="L66" s="102">
        <f t="shared" si="49"/>
        <v>0</v>
      </c>
      <c r="M66" s="102">
        <f t="shared" si="50"/>
        <v>0</v>
      </c>
      <c r="N66" s="102">
        <f t="shared" si="51"/>
        <v>0</v>
      </c>
      <c r="O66" s="102">
        <f t="shared" si="52"/>
        <v>0</v>
      </c>
    </row>
    <row r="67" spans="1:15">
      <c r="A67" s="100"/>
      <c r="B67" s="97" t="s">
        <v>338</v>
      </c>
      <c r="C67" s="105"/>
      <c r="D67" s="109"/>
      <c r="E67" s="109"/>
      <c r="F67" s="109"/>
      <c r="G67" s="109"/>
      <c r="H67" s="109"/>
      <c r="I67" s="109"/>
      <c r="J67" s="102"/>
      <c r="K67" s="102"/>
      <c r="L67" s="102"/>
      <c r="M67" s="102"/>
      <c r="N67" s="102"/>
      <c r="O67" s="102"/>
    </row>
    <row r="68" spans="1:15">
      <c r="A68" s="213" t="s">
        <v>368</v>
      </c>
      <c r="B68" s="107" t="s">
        <v>339</v>
      </c>
      <c r="C68" s="105" t="s">
        <v>290</v>
      </c>
      <c r="D68" s="105">
        <v>1</v>
      </c>
      <c r="E68" s="102">
        <v>0</v>
      </c>
      <c r="F68" s="102">
        <v>0</v>
      </c>
      <c r="G68" s="102">
        <f t="shared" si="46"/>
        <v>0</v>
      </c>
      <c r="H68" s="102">
        <v>0</v>
      </c>
      <c r="I68" s="102">
        <v>0</v>
      </c>
      <c r="J68" s="102">
        <f t="shared" si="47"/>
        <v>0</v>
      </c>
      <c r="K68" s="102">
        <f t="shared" si="48"/>
        <v>0</v>
      </c>
      <c r="L68" s="102">
        <f t="shared" si="49"/>
        <v>0</v>
      </c>
      <c r="M68" s="102">
        <f t="shared" si="50"/>
        <v>0</v>
      </c>
      <c r="N68" s="102">
        <f t="shared" si="51"/>
        <v>0</v>
      </c>
      <c r="O68" s="102">
        <f t="shared" si="52"/>
        <v>0</v>
      </c>
    </row>
    <row r="69" spans="1:15">
      <c r="A69" s="100"/>
      <c r="B69" s="97" t="s">
        <v>340</v>
      </c>
      <c r="C69" s="105"/>
      <c r="D69" s="109"/>
      <c r="E69" s="102">
        <v>0</v>
      </c>
      <c r="F69" s="102">
        <v>0</v>
      </c>
      <c r="G69" s="102"/>
      <c r="H69" s="102">
        <v>0</v>
      </c>
      <c r="I69" s="102">
        <v>0</v>
      </c>
      <c r="J69" s="102"/>
      <c r="K69" s="102"/>
      <c r="L69" s="102"/>
      <c r="M69" s="102"/>
      <c r="N69" s="102"/>
      <c r="O69" s="102"/>
    </row>
    <row r="70" spans="1:15">
      <c r="A70" s="213" t="s">
        <v>369</v>
      </c>
      <c r="B70" s="107" t="s">
        <v>341</v>
      </c>
      <c r="C70" s="105" t="s">
        <v>290</v>
      </c>
      <c r="D70" s="105">
        <v>1</v>
      </c>
      <c r="E70" s="102">
        <v>0</v>
      </c>
      <c r="F70" s="102">
        <v>0</v>
      </c>
      <c r="G70" s="102">
        <f t="shared" ref="G70" si="53">ROUND(F70*E70,2)</f>
        <v>0</v>
      </c>
      <c r="H70" s="102">
        <v>0</v>
      </c>
      <c r="I70" s="102">
        <v>0</v>
      </c>
      <c r="J70" s="102">
        <f t="shared" ref="J70" si="54">I70+H70+G70</f>
        <v>0</v>
      </c>
      <c r="K70" s="102">
        <f t="shared" ref="K70" si="55">ROUND(E70*D70,2)</f>
        <v>0</v>
      </c>
      <c r="L70" s="102">
        <f t="shared" ref="L70" si="56">ROUND(G70*D70,2)</f>
        <v>0</v>
      </c>
      <c r="M70" s="102">
        <f t="shared" ref="M70" si="57">ROUND(H70*D70,2)</f>
        <v>0</v>
      </c>
      <c r="N70" s="102">
        <f t="shared" ref="N70" si="58">ROUND(I70*D70,2)</f>
        <v>0</v>
      </c>
      <c r="O70" s="102">
        <f t="shared" ref="O70" si="59">N70+M70+L70</f>
        <v>0</v>
      </c>
    </row>
    <row r="71" spans="1:15">
      <c r="A71" s="100"/>
      <c r="B71" s="97" t="s">
        <v>98</v>
      </c>
      <c r="C71" s="105"/>
      <c r="D71" s="109"/>
      <c r="E71" s="109"/>
      <c r="F71" s="109"/>
      <c r="G71" s="109"/>
      <c r="H71" s="109"/>
      <c r="I71" s="109"/>
      <c r="J71" s="109"/>
      <c r="K71" s="102"/>
      <c r="L71" s="102"/>
      <c r="M71" s="102"/>
      <c r="N71" s="102"/>
      <c r="O71" s="102"/>
    </row>
    <row r="72" spans="1:15" ht="31.5" customHeight="1">
      <c r="A72" s="110">
        <v>6.1</v>
      </c>
      <c r="B72" s="107" t="s">
        <v>372</v>
      </c>
      <c r="C72" s="105" t="s">
        <v>17</v>
      </c>
      <c r="D72" s="105">
        <v>30</v>
      </c>
      <c r="E72" s="102">
        <v>0</v>
      </c>
      <c r="F72" s="102">
        <v>0</v>
      </c>
      <c r="G72" s="102">
        <f t="shared" si="46"/>
        <v>0</v>
      </c>
      <c r="H72" s="102">
        <v>0</v>
      </c>
      <c r="I72" s="102">
        <v>0</v>
      </c>
      <c r="J72" s="102">
        <f t="shared" si="47"/>
        <v>0</v>
      </c>
      <c r="K72" s="102">
        <f t="shared" si="48"/>
        <v>0</v>
      </c>
      <c r="L72" s="102">
        <f t="shared" si="49"/>
        <v>0</v>
      </c>
      <c r="M72" s="102">
        <f t="shared" si="50"/>
        <v>0</v>
      </c>
      <c r="N72" s="102">
        <f t="shared" si="51"/>
        <v>0</v>
      </c>
      <c r="O72" s="102">
        <f t="shared" si="52"/>
        <v>0</v>
      </c>
    </row>
    <row r="73" spans="1:15" ht="28.5" customHeight="1">
      <c r="A73" s="110">
        <f>A72+0.1</f>
        <v>6.1999999999999993</v>
      </c>
      <c r="B73" s="107" t="s">
        <v>373</v>
      </c>
      <c r="C73" s="105" t="s">
        <v>17</v>
      </c>
      <c r="D73" s="105">
        <v>20</v>
      </c>
      <c r="E73" s="102">
        <v>0</v>
      </c>
      <c r="F73" s="102">
        <v>0</v>
      </c>
      <c r="G73" s="102">
        <f t="shared" si="46"/>
        <v>0</v>
      </c>
      <c r="H73" s="102">
        <v>0</v>
      </c>
      <c r="I73" s="102">
        <v>0</v>
      </c>
      <c r="J73" s="102">
        <f t="shared" si="47"/>
        <v>0</v>
      </c>
      <c r="K73" s="102">
        <f t="shared" si="48"/>
        <v>0</v>
      </c>
      <c r="L73" s="102">
        <f t="shared" si="49"/>
        <v>0</v>
      </c>
      <c r="M73" s="102">
        <f t="shared" si="50"/>
        <v>0</v>
      </c>
      <c r="N73" s="102">
        <f t="shared" si="51"/>
        <v>0</v>
      </c>
      <c r="O73" s="102">
        <f t="shared" si="52"/>
        <v>0</v>
      </c>
    </row>
    <row r="74" spans="1:15">
      <c r="A74" s="100"/>
      <c r="B74" s="97" t="s">
        <v>99</v>
      </c>
      <c r="C74" s="105"/>
      <c r="D74" s="109"/>
      <c r="E74" s="109"/>
      <c r="F74" s="109"/>
      <c r="G74" s="109"/>
      <c r="H74" s="109"/>
      <c r="I74" s="109"/>
      <c r="J74" s="102"/>
      <c r="K74" s="102"/>
      <c r="L74" s="102"/>
      <c r="M74" s="102"/>
      <c r="N74" s="102"/>
      <c r="O74" s="102"/>
    </row>
    <row r="75" spans="1:15" ht="25.5">
      <c r="A75" s="110">
        <v>7.1</v>
      </c>
      <c r="B75" s="107" t="s">
        <v>342</v>
      </c>
      <c r="C75" s="105" t="s">
        <v>343</v>
      </c>
      <c r="D75" s="105">
        <v>2</v>
      </c>
      <c r="E75" s="102">
        <v>0</v>
      </c>
      <c r="F75" s="102">
        <v>0</v>
      </c>
      <c r="G75" s="102">
        <f t="shared" si="46"/>
        <v>0</v>
      </c>
      <c r="H75" s="102">
        <v>0</v>
      </c>
      <c r="I75" s="102">
        <v>0</v>
      </c>
      <c r="J75" s="102">
        <f t="shared" si="47"/>
        <v>0</v>
      </c>
      <c r="K75" s="102">
        <f t="shared" si="48"/>
        <v>0</v>
      </c>
      <c r="L75" s="102">
        <f t="shared" si="49"/>
        <v>0</v>
      </c>
      <c r="M75" s="102">
        <f t="shared" si="50"/>
        <v>0</v>
      </c>
      <c r="N75" s="102">
        <f t="shared" si="51"/>
        <v>0</v>
      </c>
      <c r="O75" s="102">
        <f t="shared" si="52"/>
        <v>0</v>
      </c>
    </row>
    <row r="76" spans="1:15">
      <c r="A76" s="110">
        <v>7.2</v>
      </c>
      <c r="B76" s="107" t="s">
        <v>375</v>
      </c>
      <c r="C76" s="105" t="s">
        <v>343</v>
      </c>
      <c r="D76" s="105">
        <v>1</v>
      </c>
      <c r="E76" s="102">
        <v>0</v>
      </c>
      <c r="F76" s="102">
        <v>0</v>
      </c>
      <c r="G76" s="102">
        <f t="shared" ref="G76" si="60">ROUND(F76*E76,2)</f>
        <v>0</v>
      </c>
      <c r="H76" s="102">
        <v>0</v>
      </c>
      <c r="I76" s="102">
        <v>0</v>
      </c>
      <c r="J76" s="102">
        <f t="shared" ref="J76" si="61">I76+H76+G76</f>
        <v>0</v>
      </c>
      <c r="K76" s="102">
        <f t="shared" ref="K76" si="62">ROUND(E76*D76,2)</f>
        <v>0</v>
      </c>
      <c r="L76" s="102">
        <f t="shared" ref="L76" si="63">ROUND(G76*D76,2)</f>
        <v>0</v>
      </c>
      <c r="M76" s="102">
        <f t="shared" ref="M76" si="64">ROUND(H76*D76,2)</f>
        <v>0</v>
      </c>
      <c r="N76" s="102">
        <f t="shared" ref="N76" si="65">ROUND(I76*D76,2)</f>
        <v>0</v>
      </c>
      <c r="O76" s="102">
        <f t="shared" ref="O76" si="66">N76+M76+L76</f>
        <v>0</v>
      </c>
    </row>
    <row r="77" spans="1:15">
      <c r="A77" s="214"/>
      <c r="B77" s="97" t="s">
        <v>350</v>
      </c>
      <c r="C77" s="215"/>
      <c r="D77" s="216"/>
      <c r="E77" s="216"/>
      <c r="F77" s="216"/>
      <c r="G77" s="216"/>
      <c r="H77" s="216"/>
      <c r="I77" s="216"/>
      <c r="J77" s="102"/>
      <c r="K77" s="102"/>
      <c r="L77" s="102"/>
      <c r="M77" s="102"/>
      <c r="N77" s="102"/>
      <c r="O77" s="102"/>
    </row>
    <row r="78" spans="1:15" ht="30" customHeight="1">
      <c r="A78" s="214" t="s">
        <v>351</v>
      </c>
      <c r="B78" s="107" t="s">
        <v>374</v>
      </c>
      <c r="C78" s="105" t="s">
        <v>17</v>
      </c>
      <c r="D78" s="105">
        <v>3</v>
      </c>
      <c r="E78" s="102">
        <v>0</v>
      </c>
      <c r="F78" s="102">
        <v>0</v>
      </c>
      <c r="G78" s="102">
        <f t="shared" ref="G78" si="67">ROUND(F78*E78,2)</f>
        <v>0</v>
      </c>
      <c r="H78" s="102">
        <v>0</v>
      </c>
      <c r="I78" s="102">
        <v>0</v>
      </c>
      <c r="J78" s="102">
        <f t="shared" ref="J78" si="68">I78+H78+G78</f>
        <v>0</v>
      </c>
      <c r="K78" s="102">
        <f t="shared" ref="K78" si="69">ROUND(E78*D78,2)</f>
        <v>0</v>
      </c>
      <c r="L78" s="102">
        <f t="shared" ref="L78" si="70">ROUND(G78*D78,2)</f>
        <v>0</v>
      </c>
      <c r="M78" s="102">
        <f t="shared" ref="M78" si="71">ROUND(H78*D78,2)</f>
        <v>0</v>
      </c>
      <c r="N78" s="102">
        <f t="shared" ref="N78" si="72">ROUND(I78*D78,2)</f>
        <v>0</v>
      </c>
      <c r="O78" s="102">
        <f t="shared" ref="O78" si="73">N78+M78+L78</f>
        <v>0</v>
      </c>
    </row>
    <row r="79" spans="1:15" ht="28.5" customHeight="1">
      <c r="A79" s="214" t="s">
        <v>352</v>
      </c>
      <c r="B79" s="107" t="s">
        <v>371</v>
      </c>
      <c r="C79" s="105" t="s">
        <v>17</v>
      </c>
      <c r="D79" s="105">
        <v>3</v>
      </c>
      <c r="E79" s="102">
        <v>0</v>
      </c>
      <c r="F79" s="102">
        <v>0</v>
      </c>
      <c r="G79" s="102">
        <f t="shared" ref="G79" si="74">ROUND(F79*E79,2)</f>
        <v>0</v>
      </c>
      <c r="H79" s="102">
        <v>0</v>
      </c>
      <c r="I79" s="102">
        <v>0</v>
      </c>
      <c r="J79" s="102">
        <f t="shared" ref="J79" si="75">I79+H79+G79</f>
        <v>0</v>
      </c>
      <c r="K79" s="102">
        <f t="shared" ref="K79" si="76">ROUND(E79*D79,2)</f>
        <v>0</v>
      </c>
      <c r="L79" s="102">
        <f t="shared" ref="L79" si="77">ROUND(G79*D79,2)</f>
        <v>0</v>
      </c>
      <c r="M79" s="102">
        <f t="shared" ref="M79" si="78">ROUND(H79*D79,2)</f>
        <v>0</v>
      </c>
      <c r="N79" s="102">
        <f t="shared" ref="N79" si="79">ROUND(I79*D79,2)</f>
        <v>0</v>
      </c>
      <c r="O79" s="102">
        <f t="shared" ref="O79" si="80">N79+M79+L79</f>
        <v>0</v>
      </c>
    </row>
    <row r="80" spans="1:15">
      <c r="A80" s="217"/>
      <c r="B80" s="107"/>
      <c r="C80" s="99"/>
      <c r="D80" s="99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</row>
    <row r="81" spans="1:15">
      <c r="A81" s="100"/>
      <c r="B81" s="97"/>
      <c r="C81" s="105"/>
      <c r="D81" s="105"/>
      <c r="E81" s="1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</row>
    <row r="82" spans="1:15">
      <c r="A82" s="99"/>
      <c r="B82" s="273" t="s">
        <v>38</v>
      </c>
      <c r="C82" s="274"/>
      <c r="D82" s="275"/>
      <c r="E82" s="276"/>
      <c r="F82" s="218">
        <v>0.2409</v>
      </c>
      <c r="G82" s="207"/>
      <c r="H82" s="99"/>
      <c r="I82" s="99"/>
      <c r="J82" s="99"/>
      <c r="K82" s="208">
        <f>SUM(K13:K81)</f>
        <v>0</v>
      </c>
      <c r="L82" s="208">
        <f>SUM(L13:L81)</f>
        <v>0</v>
      </c>
      <c r="M82" s="208">
        <f>SUM(M13:M81)</f>
        <v>0</v>
      </c>
      <c r="N82" s="208">
        <f>SUM(N13:N81)</f>
        <v>0</v>
      </c>
      <c r="O82" s="208">
        <f>SUM(O13:O81)</f>
        <v>0</v>
      </c>
    </row>
    <row r="83" spans="1:15">
      <c r="A83" s="126"/>
      <c r="B83" s="126"/>
      <c r="C83" s="126"/>
      <c r="D83" s="148"/>
      <c r="E83" s="126"/>
      <c r="F83" s="145"/>
      <c r="G83" s="126"/>
      <c r="H83" s="126"/>
      <c r="I83" s="126"/>
      <c r="J83" s="126"/>
      <c r="K83" s="126"/>
      <c r="L83" s="126"/>
      <c r="M83" s="126"/>
      <c r="N83" s="146" t="s">
        <v>18</v>
      </c>
      <c r="O83" s="209">
        <f>O82</f>
        <v>0</v>
      </c>
    </row>
    <row r="84" spans="1:15">
      <c r="A84" s="145"/>
      <c r="B84" s="145"/>
      <c r="C84" s="145"/>
      <c r="D84" s="191"/>
      <c r="E84" s="145"/>
      <c r="F84" s="210"/>
      <c r="G84" s="126"/>
      <c r="H84" s="145"/>
      <c r="I84" s="126"/>
      <c r="J84" s="126"/>
      <c r="K84" s="126"/>
      <c r="L84" s="126"/>
      <c r="M84" s="126"/>
      <c r="N84" s="126"/>
      <c r="O84" s="126"/>
    </row>
    <row r="85" spans="1:15">
      <c r="A85" s="219"/>
      <c r="B85" s="220"/>
      <c r="C85" s="145"/>
      <c r="D85" s="191"/>
      <c r="E85" s="145"/>
      <c r="F85" s="210"/>
      <c r="G85" s="126"/>
      <c r="H85" s="145"/>
      <c r="I85" s="145"/>
      <c r="J85" s="145"/>
      <c r="K85" s="126"/>
      <c r="L85" s="126"/>
      <c r="M85" s="126"/>
      <c r="N85" s="126"/>
      <c r="O85" s="126"/>
    </row>
    <row r="86" spans="1:15" ht="15.75">
      <c r="A86" s="30"/>
      <c r="B86" s="35"/>
    </row>
  </sheetData>
  <customSheetViews>
    <customSheetView guid="{E62F7A29-618F-4F54-B17B-FC971683546B}" scale="70" showPageBreaks="1" printArea="1" view="pageBreakPreview" topLeftCell="A19">
      <selection activeCell="A29" sqref="A29:O58"/>
      <pageMargins left="0.7" right="0.7" top="0.75" bottom="0.75" header="0.3" footer="0.3"/>
      <pageSetup paperSize="9" scale="51" orientation="portrait" r:id="rId1"/>
    </customSheetView>
  </customSheetViews>
  <mergeCells count="8">
    <mergeCell ref="B82:E82"/>
    <mergeCell ref="A2:N2"/>
    <mergeCell ref="A10:A11"/>
    <mergeCell ref="B10:B11"/>
    <mergeCell ref="C10:C11"/>
    <mergeCell ref="D10:D11"/>
    <mergeCell ref="E10:J10"/>
    <mergeCell ref="K10:O10"/>
  </mergeCells>
  <pageMargins left="0.7" right="0.7" top="0.75" bottom="0.75" header="0.3" footer="0.3"/>
  <pageSetup paperSize="9" scale="76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0B6348F063F2499901E1858B841C1C" ma:contentTypeVersion="12" ma:contentTypeDescription="Create a new document." ma:contentTypeScope="" ma:versionID="951a877e7b6c0bd02b6582c30e16101e">
  <xsd:schema xmlns:xsd="http://www.w3.org/2001/XMLSchema" xmlns:xs="http://www.w3.org/2001/XMLSchema" xmlns:p="http://schemas.microsoft.com/office/2006/metadata/properties" xmlns:ns2="520dbaf5-aacb-4fa5-a9f5-32ab6e55aaf4" xmlns:ns3="d73c6baf-9cf2-4cf2-a117-76c67141543a" targetNamespace="http://schemas.microsoft.com/office/2006/metadata/properties" ma:root="true" ma:fieldsID="72ede2618015be5f1f48d0749acf177e" ns2:_="" ns3:_="">
    <xsd:import namespace="520dbaf5-aacb-4fa5-a9f5-32ab6e55aaf4"/>
    <xsd:import namespace="d73c6baf-9cf2-4cf2-a117-76c671415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dbaf5-aacb-4fa5-a9f5-32ab6e55aa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c6baf-9cf2-4cf2-a117-76c671415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78535C-7A0B-4E12-95C7-64F8D4DC1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dbaf5-aacb-4fa5-a9f5-32ab6e55aaf4"/>
    <ds:schemaRef ds:uri="d73c6baf-9cf2-4cf2-a117-76c671415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1601A6-7EDB-4D28-A442-F6E6B70844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AE6881-44DC-49BE-8EA0-A7AF8601146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520dbaf5-aacb-4fa5-a9f5-32ab6e55aaf4"/>
    <ds:schemaRef ds:uri="d73c6baf-9cf2-4cf2-a117-76c67141543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saturs</vt:lpstr>
      <vt:lpstr>K1-1</vt:lpstr>
      <vt:lpstr>Demont</vt:lpstr>
      <vt:lpstr>SM</vt:lpstr>
      <vt:lpstr>VAS</vt:lpstr>
      <vt:lpstr>GA</vt:lpstr>
      <vt:lpstr>EL</vt:lpstr>
      <vt:lpstr>Demont!Print_Area</vt:lpstr>
      <vt:lpstr>EL!Print_Area</vt:lpstr>
      <vt:lpstr>GA!Print_Area</vt:lpstr>
      <vt:lpstr>'K1-1'!Print_Area</vt:lpstr>
      <vt:lpstr>saturs!Print_Area</vt:lpstr>
      <vt:lpstr>SM!Print_Area</vt:lpstr>
      <vt:lpstr>VAS!Print_Area</vt:lpstr>
      <vt:lpstr>Demont!Print_Titles</vt:lpstr>
      <vt:lpstr>GA!Print_Titles</vt:lpstr>
      <vt:lpstr>saturs!Print_Titles</vt:lpstr>
      <vt:lpstr>SM!Print_Titles</vt:lpstr>
      <vt:lpstr>VAS!Print_Titles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Pētersone</dc:creator>
  <cp:lastModifiedBy>Solvita Riekstiņa</cp:lastModifiedBy>
  <cp:lastPrinted>2023-11-09T07:33:45Z</cp:lastPrinted>
  <dcterms:created xsi:type="dcterms:W3CDTF">1996-10-14T23:33:28Z</dcterms:created>
  <dcterms:modified xsi:type="dcterms:W3CDTF">2024-01-11T10:55:19Z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0x0101006E0B6348F063F2499901E1858B841C1C</vt:lpwstr>
  </property>
</Properties>
</file>