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A038AD4D-4C5E-4789-9550-00D847D5A287}" xr6:coauthVersionLast="47" xr6:coauthVersionMax="47" xr10:uidLastSave="{00000000-0000-0000-0000-000000000000}"/>
  <bookViews>
    <workbookView xWindow="-120" yWindow="-120" windowWidth="29040" windowHeight="15840" tabRatio="907" activeTab="4" xr2:uid="{00000000-000D-0000-FFFF-FFFF00000000}"/>
  </bookViews>
  <sheets>
    <sheet name="Sk. apraksts" sheetId="54" r:id="rId1"/>
    <sheet name="Būv koptāme" sheetId="1" r:id="rId2"/>
    <sheet name="Kopsav 1" sheetId="2" r:id="rId3"/>
    <sheet name="Demontāža" sheetId="49" r:id="rId4"/>
    <sheet name="KŪ" sheetId="55" r:id="rId5"/>
    <sheet name="SM daļa" sheetId="52" r:id="rId6"/>
    <sheet name="VAS" sheetId="53" r:id="rId7"/>
    <sheet name="GA " sheetId="40" r:id="rId8"/>
    <sheet name="EL" sheetId="50" r:id="rId9"/>
  </sheets>
  <definedNames>
    <definedName name="_xlnm.Print_Area" localSheetId="1">'Būv koptāme'!$A$1:$E$31</definedName>
    <definedName name="_xlnm.Print_Area" localSheetId="3">Demontāža!$A$1:$P$33</definedName>
    <definedName name="_xlnm.Print_Area" localSheetId="8">EL!$A$1:$P$90</definedName>
    <definedName name="_xlnm.Print_Area" localSheetId="7">'GA '!$A$1:$P$62</definedName>
    <definedName name="_xlnm.Print_Area" localSheetId="0">'Sk. apraksts'!$A$1:$C$16</definedName>
    <definedName name="_xlnm.Print_Area" localSheetId="5">'SM daļa'!$A$1:$P$144</definedName>
    <definedName name="_xlnm.Print_Area" localSheetId="6">VAS!$A$1:$P$71</definedName>
  </definedNames>
  <calcPr calcId="191029" refMode="R1C1"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2" l="1"/>
  <c r="G18" i="2"/>
  <c r="F18" i="2"/>
  <c r="E18" i="2"/>
  <c r="D18" i="2"/>
  <c r="H13" i="2"/>
  <c r="G13" i="2"/>
  <c r="F13" i="2"/>
  <c r="E13" i="2"/>
  <c r="D13" i="2"/>
  <c r="K16" i="55"/>
  <c r="L16" i="55"/>
  <c r="M16" i="55"/>
  <c r="N16" i="55"/>
  <c r="O16" i="55"/>
  <c r="O19" i="55"/>
  <c r="N19" i="55"/>
  <c r="M19" i="55"/>
  <c r="L19" i="55"/>
  <c r="K19" i="55"/>
  <c r="O18" i="55"/>
  <c r="N18" i="55"/>
  <c r="M18" i="55"/>
  <c r="L18" i="55"/>
  <c r="K18" i="55"/>
  <c r="O17" i="55"/>
  <c r="P17" i="55" s="1"/>
  <c r="N17" i="55"/>
  <c r="M17" i="55"/>
  <c r="L17" i="55"/>
  <c r="K17" i="55"/>
  <c r="O15" i="55"/>
  <c r="N15" i="55"/>
  <c r="M15" i="55"/>
  <c r="L15" i="55"/>
  <c r="K15" i="55"/>
  <c r="O14" i="55"/>
  <c r="N14" i="55"/>
  <c r="M14" i="55"/>
  <c r="P14" i="55" s="1"/>
  <c r="L14" i="55"/>
  <c r="K14" i="55"/>
  <c r="O13" i="55"/>
  <c r="O20" i="55" s="1"/>
  <c r="N13" i="55"/>
  <c r="M13" i="55"/>
  <c r="L13" i="55"/>
  <c r="K13" i="55"/>
  <c r="P80" i="50"/>
  <c r="P54" i="40"/>
  <c r="L62" i="53"/>
  <c r="P62" i="53"/>
  <c r="P132" i="52"/>
  <c r="P21" i="49"/>
  <c r="O21" i="49"/>
  <c r="N21" i="49"/>
  <c r="M21" i="49"/>
  <c r="L21" i="49"/>
  <c r="L15" i="50"/>
  <c r="M15" i="50"/>
  <c r="P15" i="50" s="1"/>
  <c r="N15" i="50"/>
  <c r="O15" i="50"/>
  <c r="L16" i="50"/>
  <c r="M16" i="50"/>
  <c r="N16" i="50"/>
  <c r="O16" i="50"/>
  <c r="P16" i="50" s="1"/>
  <c r="L17" i="50"/>
  <c r="M17" i="50"/>
  <c r="N17" i="50"/>
  <c r="O17" i="50"/>
  <c r="P17" i="50"/>
  <c r="L18" i="50"/>
  <c r="M18" i="50"/>
  <c r="N18" i="50"/>
  <c r="O18" i="50"/>
  <c r="P18" i="50"/>
  <c r="L20" i="50"/>
  <c r="M20" i="50"/>
  <c r="P20" i="50" s="1"/>
  <c r="N20" i="50"/>
  <c r="O20" i="50"/>
  <c r="L21" i="50"/>
  <c r="M21" i="50"/>
  <c r="N21" i="50"/>
  <c r="O21" i="50"/>
  <c r="P21" i="50"/>
  <c r="L22" i="50"/>
  <c r="M22" i="50"/>
  <c r="N22" i="50"/>
  <c r="O22" i="50"/>
  <c r="P22" i="50" s="1"/>
  <c r="L23" i="50"/>
  <c r="M23" i="50"/>
  <c r="P23" i="50" s="1"/>
  <c r="N23" i="50"/>
  <c r="O23" i="50"/>
  <c r="L24" i="50"/>
  <c r="M24" i="50"/>
  <c r="N24" i="50"/>
  <c r="O24" i="50"/>
  <c r="P24" i="50" s="1"/>
  <c r="L25" i="50"/>
  <c r="M25" i="50"/>
  <c r="N25" i="50"/>
  <c r="O25" i="50"/>
  <c r="P25" i="50"/>
  <c r="L26" i="50"/>
  <c r="M26" i="50"/>
  <c r="N26" i="50"/>
  <c r="O26" i="50"/>
  <c r="P26" i="50"/>
  <c r="L27" i="50"/>
  <c r="M27" i="50"/>
  <c r="N27" i="50"/>
  <c r="O27" i="50"/>
  <c r="P27" i="50" s="1"/>
  <c r="L28" i="50"/>
  <c r="M28" i="50"/>
  <c r="P28" i="50" s="1"/>
  <c r="N28" i="50"/>
  <c r="O28" i="50"/>
  <c r="L30" i="50"/>
  <c r="M30" i="50"/>
  <c r="N30" i="50"/>
  <c r="O30" i="50"/>
  <c r="P30" i="50" s="1"/>
  <c r="L31" i="50"/>
  <c r="M31" i="50"/>
  <c r="P31" i="50" s="1"/>
  <c r="N31" i="50"/>
  <c r="O31" i="50"/>
  <c r="L32" i="50"/>
  <c r="M32" i="50"/>
  <c r="N32" i="50"/>
  <c r="O32" i="50"/>
  <c r="P32" i="50" s="1"/>
  <c r="L33" i="50"/>
  <c r="M33" i="50"/>
  <c r="N33" i="50"/>
  <c r="O33" i="50"/>
  <c r="P33" i="50" s="1"/>
  <c r="L34" i="50"/>
  <c r="M34" i="50"/>
  <c r="N34" i="50"/>
  <c r="O34" i="50"/>
  <c r="P34" i="50"/>
  <c r="L35" i="50"/>
  <c r="M35" i="50"/>
  <c r="N35" i="50"/>
  <c r="O35" i="50"/>
  <c r="P35" i="50" s="1"/>
  <c r="L36" i="50"/>
  <c r="M36" i="50"/>
  <c r="P36" i="50" s="1"/>
  <c r="N36" i="50"/>
  <c r="O36" i="50"/>
  <c r="L37" i="50"/>
  <c r="M37" i="50"/>
  <c r="N37" i="50"/>
  <c r="O37" i="50"/>
  <c r="P37" i="50"/>
  <c r="L38" i="50"/>
  <c r="M38" i="50"/>
  <c r="N38" i="50"/>
  <c r="O38" i="50"/>
  <c r="P38" i="50" s="1"/>
  <c r="L39" i="50"/>
  <c r="M39" i="50"/>
  <c r="P39" i="50" s="1"/>
  <c r="N39" i="50"/>
  <c r="O39" i="50"/>
  <c r="L40" i="50"/>
  <c r="M40" i="50"/>
  <c r="N40" i="50"/>
  <c r="O40" i="50"/>
  <c r="P40" i="50" s="1"/>
  <c r="L43" i="50"/>
  <c r="M43" i="50"/>
  <c r="N43" i="50"/>
  <c r="O43" i="50"/>
  <c r="P43" i="50" s="1"/>
  <c r="L44" i="50"/>
  <c r="M44" i="50"/>
  <c r="N44" i="50"/>
  <c r="P44" i="50" s="1"/>
  <c r="O44" i="50"/>
  <c r="L46" i="50"/>
  <c r="M46" i="50"/>
  <c r="N46" i="50"/>
  <c r="O46" i="50"/>
  <c r="P46" i="50" s="1"/>
  <c r="L47" i="50"/>
  <c r="M47" i="50"/>
  <c r="P47" i="50" s="1"/>
  <c r="N47" i="50"/>
  <c r="O47" i="50"/>
  <c r="L48" i="50"/>
  <c r="M48" i="50"/>
  <c r="N48" i="50"/>
  <c r="O48" i="50"/>
  <c r="P48" i="50" s="1"/>
  <c r="L49" i="50"/>
  <c r="M49" i="50"/>
  <c r="N49" i="50"/>
  <c r="O49" i="50"/>
  <c r="P49" i="50" s="1"/>
  <c r="L50" i="50"/>
  <c r="M50" i="50"/>
  <c r="N50" i="50"/>
  <c r="O50" i="50"/>
  <c r="P50" i="50"/>
  <c r="L51" i="50"/>
  <c r="M51" i="50"/>
  <c r="N51" i="50"/>
  <c r="O51" i="50"/>
  <c r="P51" i="50" s="1"/>
  <c r="L53" i="50"/>
  <c r="M53" i="50"/>
  <c r="N53" i="50"/>
  <c r="O53" i="50"/>
  <c r="P53" i="50"/>
  <c r="L54" i="50"/>
  <c r="M54" i="50"/>
  <c r="N54" i="50"/>
  <c r="O54" i="50"/>
  <c r="P54" i="50" s="1"/>
  <c r="L55" i="50"/>
  <c r="M55" i="50"/>
  <c r="P55" i="50" s="1"/>
  <c r="N55" i="50"/>
  <c r="O55" i="50"/>
  <c r="L56" i="50"/>
  <c r="M56" i="50"/>
  <c r="N56" i="50"/>
  <c r="O56" i="50"/>
  <c r="P56" i="50" s="1"/>
  <c r="L57" i="50"/>
  <c r="M57" i="50"/>
  <c r="N57" i="50"/>
  <c r="O57" i="50"/>
  <c r="P57" i="50"/>
  <c r="L58" i="50"/>
  <c r="M58" i="50"/>
  <c r="N58" i="50"/>
  <c r="O58" i="50"/>
  <c r="P58" i="50"/>
  <c r="L59" i="50"/>
  <c r="M59" i="50"/>
  <c r="N59" i="50"/>
  <c r="O59" i="50"/>
  <c r="P59" i="50" s="1"/>
  <c r="L60" i="50"/>
  <c r="M60" i="50"/>
  <c r="N60" i="50"/>
  <c r="O60" i="50"/>
  <c r="P60" i="50" s="1"/>
  <c r="L62" i="50"/>
  <c r="M62" i="50"/>
  <c r="N62" i="50"/>
  <c r="O62" i="50"/>
  <c r="P62" i="50" s="1"/>
  <c r="L63" i="50"/>
  <c r="M63" i="50"/>
  <c r="P63" i="50" s="1"/>
  <c r="N63" i="50"/>
  <c r="O63" i="50"/>
  <c r="L64" i="50"/>
  <c r="M64" i="50"/>
  <c r="N64" i="50"/>
  <c r="O64" i="50"/>
  <c r="P64" i="50" s="1"/>
  <c r="L65" i="50"/>
  <c r="M65" i="50"/>
  <c r="N65" i="50"/>
  <c r="O65" i="50"/>
  <c r="P65" i="50"/>
  <c r="L66" i="50"/>
  <c r="M66" i="50"/>
  <c r="N66" i="50"/>
  <c r="O66" i="50"/>
  <c r="P66" i="50"/>
  <c r="L68" i="50"/>
  <c r="M68" i="50"/>
  <c r="N68" i="50"/>
  <c r="O68" i="50"/>
  <c r="P68" i="50" s="1"/>
  <c r="L69" i="50"/>
  <c r="M69" i="50"/>
  <c r="N69" i="50"/>
  <c r="O69" i="50"/>
  <c r="P69" i="50"/>
  <c r="L70" i="50"/>
  <c r="M70" i="50"/>
  <c r="N70" i="50"/>
  <c r="O70" i="50"/>
  <c r="P70" i="50" s="1"/>
  <c r="L71" i="50"/>
  <c r="M71" i="50"/>
  <c r="N71" i="50"/>
  <c r="O71" i="50"/>
  <c r="P71" i="50" s="1"/>
  <c r="L72" i="50"/>
  <c r="M72" i="50"/>
  <c r="N72" i="50"/>
  <c r="O72" i="50"/>
  <c r="P72" i="50" s="1"/>
  <c r="L73" i="50"/>
  <c r="M73" i="50"/>
  <c r="N73" i="50"/>
  <c r="O73" i="50"/>
  <c r="P73" i="50"/>
  <c r="L75" i="50"/>
  <c r="M75" i="50"/>
  <c r="N75" i="50"/>
  <c r="O75" i="50"/>
  <c r="P75" i="50" s="1"/>
  <c r="L76" i="50"/>
  <c r="M76" i="50"/>
  <c r="N76" i="50"/>
  <c r="O76" i="50"/>
  <c r="P76" i="50" s="1"/>
  <c r="L78" i="50"/>
  <c r="M78" i="50"/>
  <c r="N78" i="50"/>
  <c r="O78" i="50"/>
  <c r="P78" i="50" s="1"/>
  <c r="L79" i="50"/>
  <c r="M79" i="50"/>
  <c r="N79" i="50"/>
  <c r="O79" i="50"/>
  <c r="P79" i="50" s="1"/>
  <c r="K15" i="50"/>
  <c r="K16" i="50"/>
  <c r="K17" i="50"/>
  <c r="K18" i="50"/>
  <c r="K20" i="50"/>
  <c r="K21" i="50"/>
  <c r="K22" i="50"/>
  <c r="K23" i="50"/>
  <c r="K24" i="50"/>
  <c r="K25" i="50"/>
  <c r="K26" i="50"/>
  <c r="K27" i="50"/>
  <c r="K28" i="50"/>
  <c r="K30" i="50"/>
  <c r="K31" i="50"/>
  <c r="K32" i="50"/>
  <c r="K33" i="50"/>
  <c r="K34" i="50"/>
  <c r="K35" i="50"/>
  <c r="K36" i="50"/>
  <c r="K37" i="50"/>
  <c r="K38" i="50"/>
  <c r="K39" i="50"/>
  <c r="K40" i="50"/>
  <c r="K43" i="50"/>
  <c r="K44" i="50"/>
  <c r="K46" i="50"/>
  <c r="K47" i="50"/>
  <c r="K48" i="50"/>
  <c r="K49" i="50"/>
  <c r="K50" i="50"/>
  <c r="K51" i="50"/>
  <c r="K53" i="50"/>
  <c r="K54" i="50"/>
  <c r="K55" i="50"/>
  <c r="K56" i="50"/>
  <c r="K57" i="50"/>
  <c r="K58" i="50"/>
  <c r="K59" i="50"/>
  <c r="K60" i="50"/>
  <c r="K62" i="50"/>
  <c r="K63" i="50"/>
  <c r="K64" i="50"/>
  <c r="K65" i="50"/>
  <c r="K66" i="50"/>
  <c r="K68" i="50"/>
  <c r="K69" i="50"/>
  <c r="K70" i="50"/>
  <c r="K71" i="50"/>
  <c r="K72" i="50"/>
  <c r="K73" i="50"/>
  <c r="K75" i="50"/>
  <c r="K76" i="50"/>
  <c r="K78" i="50"/>
  <c r="K79" i="50"/>
  <c r="K13" i="50"/>
  <c r="A16" i="50"/>
  <c r="A17" i="50" s="1"/>
  <c r="A18" i="50" s="1"/>
  <c r="A21" i="50" s="1"/>
  <c r="A22" i="50" s="1"/>
  <c r="A23" i="50" s="1"/>
  <c r="A24" i="50" s="1"/>
  <c r="A25" i="50" s="1"/>
  <c r="A26" i="50" s="1"/>
  <c r="A27" i="50" s="1"/>
  <c r="A28" i="50" s="1"/>
  <c r="A31" i="50" s="1"/>
  <c r="A32" i="50" s="1"/>
  <c r="A33" i="50" s="1"/>
  <c r="A34" i="50" s="1"/>
  <c r="A35" i="50" s="1"/>
  <c r="A36" i="50" s="1"/>
  <c r="A37" i="50" s="1"/>
  <c r="A38" i="50" s="1"/>
  <c r="A39" i="50" s="1"/>
  <c r="A40" i="50" s="1"/>
  <c r="A44" i="50" s="1"/>
  <c r="A47" i="50" s="1"/>
  <c r="A48" i="50" s="1"/>
  <c r="A49" i="50" s="1"/>
  <c r="A50" i="50" s="1"/>
  <c r="A51" i="50" s="1"/>
  <c r="A54" i="50" s="1"/>
  <c r="A55" i="50" s="1"/>
  <c r="A56" i="50" s="1"/>
  <c r="A57" i="50" s="1"/>
  <c r="A58" i="50" s="1"/>
  <c r="A59" i="50" s="1"/>
  <c r="A60" i="50" s="1"/>
  <c r="A63" i="50" s="1"/>
  <c r="A64" i="50" s="1"/>
  <c r="A65" i="50" s="1"/>
  <c r="A66" i="50" s="1"/>
  <c r="A73" i="50" s="1"/>
  <c r="A76" i="50" s="1"/>
  <c r="A79" i="50" s="1"/>
  <c r="O13" i="50"/>
  <c r="K15" i="40"/>
  <c r="L15" i="40"/>
  <c r="M15" i="40"/>
  <c r="N15" i="40"/>
  <c r="O15" i="40"/>
  <c r="P15" i="40" s="1"/>
  <c r="K16" i="40"/>
  <c r="L16" i="40"/>
  <c r="M16" i="40"/>
  <c r="N16" i="40"/>
  <c r="O16" i="40"/>
  <c r="P16" i="40"/>
  <c r="K17" i="40"/>
  <c r="L17" i="40"/>
  <c r="M17" i="40"/>
  <c r="N17" i="40"/>
  <c r="O17" i="40"/>
  <c r="P17" i="40"/>
  <c r="K18" i="40"/>
  <c r="L18" i="40"/>
  <c r="M18" i="40"/>
  <c r="P18" i="40" s="1"/>
  <c r="N18" i="40"/>
  <c r="O18" i="40"/>
  <c r="K19" i="40"/>
  <c r="L19" i="40"/>
  <c r="M19" i="40"/>
  <c r="N19" i="40"/>
  <c r="O19" i="40"/>
  <c r="P19" i="40"/>
  <c r="K20" i="40"/>
  <c r="L20" i="40"/>
  <c r="M20" i="40"/>
  <c r="P20" i="40" s="1"/>
  <c r="N20" i="40"/>
  <c r="O20" i="40"/>
  <c r="K21" i="40"/>
  <c r="L21" i="40"/>
  <c r="M21" i="40"/>
  <c r="P21" i="40" s="1"/>
  <c r="N21" i="40"/>
  <c r="O21" i="40"/>
  <c r="K22" i="40"/>
  <c r="L22" i="40"/>
  <c r="M22" i="40"/>
  <c r="N22" i="40"/>
  <c r="O22" i="40"/>
  <c r="P22" i="40"/>
  <c r="K23" i="40"/>
  <c r="L23" i="40"/>
  <c r="M23" i="40"/>
  <c r="N23" i="40"/>
  <c r="O23" i="40"/>
  <c r="P23" i="40" s="1"/>
  <c r="K24" i="40"/>
  <c r="L24" i="40"/>
  <c r="M24" i="40"/>
  <c r="N24" i="40"/>
  <c r="O24" i="40"/>
  <c r="P24" i="40"/>
  <c r="K25" i="40"/>
  <c r="L25" i="40"/>
  <c r="M25" i="40"/>
  <c r="N25" i="40"/>
  <c r="O25" i="40"/>
  <c r="P25" i="40"/>
  <c r="K26" i="40"/>
  <c r="L26" i="40"/>
  <c r="M26" i="40"/>
  <c r="P26" i="40" s="1"/>
  <c r="N26" i="40"/>
  <c r="O26" i="40"/>
  <c r="K27" i="40"/>
  <c r="L27" i="40"/>
  <c r="M27" i="40"/>
  <c r="P27" i="40" s="1"/>
  <c r="N27" i="40"/>
  <c r="O27" i="40"/>
  <c r="K28" i="40"/>
  <c r="L28" i="40"/>
  <c r="M28" i="40"/>
  <c r="N28" i="40"/>
  <c r="P28" i="40" s="1"/>
  <c r="O28" i="40"/>
  <c r="K29" i="40"/>
  <c r="L29" i="40"/>
  <c r="M29" i="40"/>
  <c r="N29" i="40"/>
  <c r="P29" i="40" s="1"/>
  <c r="O29" i="40"/>
  <c r="K30" i="40"/>
  <c r="L30" i="40"/>
  <c r="M30" i="40"/>
  <c r="P30" i="40" s="1"/>
  <c r="N30" i="40"/>
  <c r="O30" i="40"/>
  <c r="K31" i="40"/>
  <c r="L31" i="40"/>
  <c r="M31" i="40"/>
  <c r="N31" i="40"/>
  <c r="O31" i="40"/>
  <c r="P31" i="40" s="1"/>
  <c r="K32" i="40"/>
  <c r="L32" i="40"/>
  <c r="M32" i="40"/>
  <c r="N32" i="40"/>
  <c r="P32" i="40" s="1"/>
  <c r="O32" i="40"/>
  <c r="K33" i="40"/>
  <c r="L33" i="40"/>
  <c r="M33" i="40"/>
  <c r="P33" i="40" s="1"/>
  <c r="N33" i="40"/>
  <c r="O33" i="40"/>
  <c r="K34" i="40"/>
  <c r="L34" i="40"/>
  <c r="M34" i="40"/>
  <c r="N34" i="40"/>
  <c r="O34" i="40"/>
  <c r="P34" i="40"/>
  <c r="K35" i="40"/>
  <c r="L35" i="40"/>
  <c r="M35" i="40"/>
  <c r="N35" i="40"/>
  <c r="O35" i="40"/>
  <c r="P35" i="40"/>
  <c r="K36" i="40"/>
  <c r="L36" i="40"/>
  <c r="M36" i="40"/>
  <c r="N36" i="40"/>
  <c r="O36" i="40"/>
  <c r="P36" i="40"/>
  <c r="K37" i="40"/>
  <c r="L37" i="40"/>
  <c r="M37" i="40"/>
  <c r="N37" i="40"/>
  <c r="O37" i="40"/>
  <c r="P37" i="40"/>
  <c r="K38" i="40"/>
  <c r="L38" i="40"/>
  <c r="M38" i="40"/>
  <c r="P38" i="40" s="1"/>
  <c r="N38" i="40"/>
  <c r="O38" i="40"/>
  <c r="K39" i="40"/>
  <c r="L39" i="40"/>
  <c r="M39" i="40"/>
  <c r="N39" i="40"/>
  <c r="O39" i="40"/>
  <c r="P39" i="40"/>
  <c r="K40" i="40"/>
  <c r="L40" i="40"/>
  <c r="M40" i="40"/>
  <c r="P40" i="40" s="1"/>
  <c r="N40" i="40"/>
  <c r="O40" i="40"/>
  <c r="K41" i="40"/>
  <c r="L41" i="40"/>
  <c r="M41" i="40"/>
  <c r="P41" i="40" s="1"/>
  <c r="N41" i="40"/>
  <c r="O41" i="40"/>
  <c r="K42" i="40"/>
  <c r="L42" i="40"/>
  <c r="M42" i="40"/>
  <c r="N42" i="40"/>
  <c r="O42" i="40"/>
  <c r="P42" i="40"/>
  <c r="K43" i="40"/>
  <c r="L43" i="40"/>
  <c r="M43" i="40"/>
  <c r="N43" i="40"/>
  <c r="O43" i="40"/>
  <c r="P43" i="40" s="1"/>
  <c r="K44" i="40"/>
  <c r="L44" i="40"/>
  <c r="M44" i="40"/>
  <c r="N44" i="40"/>
  <c r="O44" i="40"/>
  <c r="P44" i="40"/>
  <c r="K45" i="40"/>
  <c r="L45" i="40"/>
  <c r="M45" i="40"/>
  <c r="N45" i="40"/>
  <c r="O45" i="40"/>
  <c r="P45" i="40"/>
  <c r="K46" i="40"/>
  <c r="L46" i="40"/>
  <c r="M46" i="40"/>
  <c r="P46" i="40" s="1"/>
  <c r="N46" i="40"/>
  <c r="O46" i="40"/>
  <c r="K47" i="40"/>
  <c r="L47" i="40"/>
  <c r="M47" i="40"/>
  <c r="P47" i="40" s="1"/>
  <c r="N47" i="40"/>
  <c r="O47" i="40"/>
  <c r="K48" i="40"/>
  <c r="L48" i="40"/>
  <c r="M48" i="40"/>
  <c r="N48" i="40"/>
  <c r="O48" i="40"/>
  <c r="P48" i="40"/>
  <c r="K49" i="40"/>
  <c r="L49" i="40"/>
  <c r="M49" i="40"/>
  <c r="N49" i="40"/>
  <c r="P49" i="40" s="1"/>
  <c r="O49" i="40"/>
  <c r="K50" i="40"/>
  <c r="L50" i="40"/>
  <c r="M50" i="40"/>
  <c r="P50" i="40" s="1"/>
  <c r="N50" i="40"/>
  <c r="O50" i="40"/>
  <c r="K51" i="40"/>
  <c r="L51" i="40"/>
  <c r="M51" i="40"/>
  <c r="N51" i="40"/>
  <c r="O51" i="40"/>
  <c r="P51" i="40"/>
  <c r="K52" i="40"/>
  <c r="L52" i="40"/>
  <c r="M52" i="40"/>
  <c r="N52" i="40"/>
  <c r="P52" i="40" s="1"/>
  <c r="O52" i="40"/>
  <c r="K53" i="40"/>
  <c r="L53" i="40"/>
  <c r="M53" i="40"/>
  <c r="P53" i="40" s="1"/>
  <c r="N53" i="40"/>
  <c r="O53" i="40"/>
  <c r="A15" i="40"/>
  <c r="A16" i="40"/>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L15" i="53"/>
  <c r="M15" i="53"/>
  <c r="N15" i="53"/>
  <c r="O15" i="53"/>
  <c r="P15" i="53" s="1"/>
  <c r="L16" i="53"/>
  <c r="M16" i="53"/>
  <c r="N16" i="53"/>
  <c r="O16" i="53"/>
  <c r="P16" i="53" s="1"/>
  <c r="L17" i="53"/>
  <c r="M17" i="53"/>
  <c r="N17" i="53"/>
  <c r="O17" i="53"/>
  <c r="P17" i="53" s="1"/>
  <c r="L18" i="53"/>
  <c r="M18" i="53"/>
  <c r="N18" i="53"/>
  <c r="O18" i="53"/>
  <c r="P18" i="53" s="1"/>
  <c r="L19" i="53"/>
  <c r="M19" i="53"/>
  <c r="N19" i="53"/>
  <c r="O19" i="53"/>
  <c r="P19" i="53" s="1"/>
  <c r="L20" i="53"/>
  <c r="M20" i="53"/>
  <c r="N20" i="53"/>
  <c r="O20" i="53"/>
  <c r="P20" i="53"/>
  <c r="L21" i="53"/>
  <c r="M21" i="53"/>
  <c r="N21" i="53"/>
  <c r="O21" i="53"/>
  <c r="P21" i="53" s="1"/>
  <c r="L22" i="53"/>
  <c r="M22" i="53"/>
  <c r="N22" i="53"/>
  <c r="O22" i="53"/>
  <c r="P22" i="53"/>
  <c r="L24" i="53"/>
  <c r="M24" i="53"/>
  <c r="N24" i="53"/>
  <c r="P24" i="53" s="1"/>
  <c r="O24" i="53"/>
  <c r="L25" i="53"/>
  <c r="M25" i="53"/>
  <c r="P25" i="53" s="1"/>
  <c r="N25" i="53"/>
  <c r="O25" i="53"/>
  <c r="L26" i="53"/>
  <c r="M26" i="53"/>
  <c r="N26" i="53"/>
  <c r="O26" i="53"/>
  <c r="P26" i="53" s="1"/>
  <c r="L27" i="53"/>
  <c r="M27" i="53"/>
  <c r="N27" i="53"/>
  <c r="O27" i="53"/>
  <c r="P27" i="53" s="1"/>
  <c r="L29" i="53"/>
  <c r="M29" i="53"/>
  <c r="N29" i="53"/>
  <c r="O29" i="53"/>
  <c r="P29" i="53" s="1"/>
  <c r="L30" i="53"/>
  <c r="M30" i="53"/>
  <c r="N30" i="53"/>
  <c r="O30" i="53"/>
  <c r="P30" i="53"/>
  <c r="L31" i="53"/>
  <c r="M31" i="53"/>
  <c r="N31" i="53"/>
  <c r="O31" i="53"/>
  <c r="P31" i="53" s="1"/>
  <c r="L32" i="53"/>
  <c r="M32" i="53"/>
  <c r="N32" i="53"/>
  <c r="P32" i="53" s="1"/>
  <c r="O32" i="53"/>
  <c r="L33" i="53"/>
  <c r="M33" i="53"/>
  <c r="P33" i="53" s="1"/>
  <c r="N33" i="53"/>
  <c r="O33" i="53"/>
  <c r="L35" i="53"/>
  <c r="M35" i="53"/>
  <c r="N35" i="53"/>
  <c r="O35" i="53"/>
  <c r="P35" i="53" s="1"/>
  <c r="L36" i="53"/>
  <c r="M36" i="53"/>
  <c r="N36" i="53"/>
  <c r="O36" i="53"/>
  <c r="P36" i="53"/>
  <c r="L38" i="53"/>
  <c r="M38" i="53"/>
  <c r="N38" i="53"/>
  <c r="O38" i="53"/>
  <c r="P38" i="53"/>
  <c r="L39" i="53"/>
  <c r="M39" i="53"/>
  <c r="N39" i="53"/>
  <c r="O39" i="53"/>
  <c r="P39" i="53" s="1"/>
  <c r="L40" i="53"/>
  <c r="M40" i="53"/>
  <c r="N40" i="53"/>
  <c r="P40" i="53" s="1"/>
  <c r="O40" i="53"/>
  <c r="L41" i="53"/>
  <c r="M41" i="53"/>
  <c r="P41" i="53" s="1"/>
  <c r="N41" i="53"/>
  <c r="O41" i="53"/>
  <c r="L42" i="53"/>
  <c r="M42" i="53"/>
  <c r="N42" i="53"/>
  <c r="O42" i="53"/>
  <c r="P42" i="53" s="1"/>
  <c r="L43" i="53"/>
  <c r="M43" i="53"/>
  <c r="N43" i="53"/>
  <c r="O43" i="53"/>
  <c r="P43" i="53" s="1"/>
  <c r="L44" i="53"/>
  <c r="M44" i="53"/>
  <c r="N44" i="53"/>
  <c r="O44" i="53"/>
  <c r="P44" i="53"/>
  <c r="L45" i="53"/>
  <c r="M45" i="53"/>
  <c r="N45" i="53"/>
  <c r="O45" i="53"/>
  <c r="P45" i="53" s="1"/>
  <c r="L46" i="53"/>
  <c r="M46" i="53"/>
  <c r="N46" i="53"/>
  <c r="O46" i="53"/>
  <c r="P46" i="53"/>
  <c r="L47" i="53"/>
  <c r="M47" i="53"/>
  <c r="N47" i="53"/>
  <c r="O47" i="53"/>
  <c r="P47" i="53" s="1"/>
  <c r="L48" i="53"/>
  <c r="M48" i="53"/>
  <c r="N48" i="53"/>
  <c r="O48" i="53"/>
  <c r="P48" i="53" s="1"/>
  <c r="L49" i="53"/>
  <c r="M49" i="53"/>
  <c r="P49" i="53" s="1"/>
  <c r="N49" i="53"/>
  <c r="O49" i="53"/>
  <c r="L50" i="53"/>
  <c r="M50" i="53"/>
  <c r="N50" i="53"/>
  <c r="O50" i="53"/>
  <c r="P50" i="53" s="1"/>
  <c r="L51" i="53"/>
  <c r="M51" i="53"/>
  <c r="N51" i="53"/>
  <c r="O51" i="53"/>
  <c r="P51" i="53" s="1"/>
  <c r="L52" i="53"/>
  <c r="M52" i="53"/>
  <c r="N52" i="53"/>
  <c r="O52" i="53"/>
  <c r="P52" i="53"/>
  <c r="L53" i="53"/>
  <c r="M53" i="53"/>
  <c r="N53" i="53"/>
  <c r="O53" i="53"/>
  <c r="P53" i="53" s="1"/>
  <c r="L54" i="53"/>
  <c r="M54" i="53"/>
  <c r="N54" i="53"/>
  <c r="O54" i="53"/>
  <c r="P54" i="53"/>
  <c r="L55" i="53"/>
  <c r="M55" i="53"/>
  <c r="N55" i="53"/>
  <c r="O55" i="53"/>
  <c r="P55" i="53" s="1"/>
  <c r="L56" i="53"/>
  <c r="M56" i="53"/>
  <c r="N56" i="53"/>
  <c r="P56" i="53" s="1"/>
  <c r="O56" i="53"/>
  <c r="L57" i="53"/>
  <c r="M57" i="53"/>
  <c r="P57" i="53" s="1"/>
  <c r="N57" i="53"/>
  <c r="O57" i="53"/>
  <c r="L58" i="53"/>
  <c r="M58" i="53"/>
  <c r="N58" i="53"/>
  <c r="O58" i="53"/>
  <c r="P58" i="53" s="1"/>
  <c r="L59" i="53"/>
  <c r="M59" i="53"/>
  <c r="N59" i="53"/>
  <c r="O59" i="53"/>
  <c r="P59" i="53" s="1"/>
  <c r="L60" i="53"/>
  <c r="M60" i="53"/>
  <c r="N60" i="53"/>
  <c r="O60" i="53"/>
  <c r="P60" i="53"/>
  <c r="L61" i="53"/>
  <c r="M61" i="53"/>
  <c r="N61" i="53"/>
  <c r="O61" i="53"/>
  <c r="P61" i="53" s="1"/>
  <c r="K15" i="53"/>
  <c r="K16" i="53"/>
  <c r="K17" i="53"/>
  <c r="K18" i="53"/>
  <c r="K19" i="53"/>
  <c r="K20" i="53"/>
  <c r="K21" i="53"/>
  <c r="K22" i="53"/>
  <c r="K24" i="53"/>
  <c r="K25" i="53"/>
  <c r="K26" i="53"/>
  <c r="K27" i="53"/>
  <c r="K29" i="53"/>
  <c r="K30" i="53"/>
  <c r="K31" i="53"/>
  <c r="K32" i="53"/>
  <c r="K33" i="53"/>
  <c r="K35" i="53"/>
  <c r="K36" i="53"/>
  <c r="K38" i="53"/>
  <c r="K39" i="53"/>
  <c r="K40" i="53"/>
  <c r="K41" i="53"/>
  <c r="K42" i="53"/>
  <c r="K43" i="53"/>
  <c r="K44" i="53"/>
  <c r="K45" i="53"/>
  <c r="K46" i="53"/>
  <c r="K47" i="53"/>
  <c r="K48" i="53"/>
  <c r="K49" i="53"/>
  <c r="K50" i="53"/>
  <c r="K51" i="53"/>
  <c r="K52" i="53"/>
  <c r="K53" i="53"/>
  <c r="K54" i="53"/>
  <c r="K55" i="53"/>
  <c r="K56" i="53"/>
  <c r="K57" i="53"/>
  <c r="K58" i="53"/>
  <c r="K59" i="53"/>
  <c r="K60" i="53"/>
  <c r="K61" i="53"/>
  <c r="H15" i="53"/>
  <c r="H16" i="53"/>
  <c r="H17" i="53"/>
  <c r="H18" i="53"/>
  <c r="H19" i="53"/>
  <c r="H20" i="53"/>
  <c r="H21" i="53"/>
  <c r="H22" i="53"/>
  <c r="H24" i="53"/>
  <c r="H25" i="53"/>
  <c r="H26" i="53"/>
  <c r="H27" i="53"/>
  <c r="H29" i="53"/>
  <c r="H30" i="53"/>
  <c r="H31" i="53"/>
  <c r="H32" i="53"/>
  <c r="H33" i="53"/>
  <c r="H35" i="53"/>
  <c r="H36" i="53"/>
  <c r="H38" i="53"/>
  <c r="H39" i="53"/>
  <c r="H40" i="53"/>
  <c r="H41" i="53"/>
  <c r="H42" i="53"/>
  <c r="H43" i="53"/>
  <c r="H44" i="53"/>
  <c r="H45" i="53"/>
  <c r="H46" i="53"/>
  <c r="H47" i="53"/>
  <c r="H48" i="53"/>
  <c r="H49" i="53"/>
  <c r="H50" i="53"/>
  <c r="H51" i="53"/>
  <c r="H52" i="53"/>
  <c r="H53" i="53"/>
  <c r="H54" i="53"/>
  <c r="H55" i="53"/>
  <c r="H56" i="53"/>
  <c r="H57" i="53"/>
  <c r="H58" i="53"/>
  <c r="H59" i="53"/>
  <c r="H60" i="53"/>
  <c r="H61" i="53"/>
  <c r="A15" i="53"/>
  <c r="A16" i="53"/>
  <c r="A17" i="53" s="1"/>
  <c r="A18" i="53" s="1"/>
  <c r="A19" i="53" s="1"/>
  <c r="A20" i="53" s="1"/>
  <c r="A21" i="53" s="1"/>
  <c r="A22" i="53" s="1"/>
  <c r="A25" i="53" s="1"/>
  <c r="A26" i="53" s="1"/>
  <c r="A27" i="53" s="1"/>
  <c r="A30" i="53" s="1"/>
  <c r="A31" i="53" s="1"/>
  <c r="A32" i="53" s="1"/>
  <c r="A33" i="53" s="1"/>
  <c r="A36" i="53" s="1"/>
  <c r="A39" i="53" s="1"/>
  <c r="A40" i="53" s="1"/>
  <c r="A41" i="53" s="1"/>
  <c r="A42" i="53" s="1"/>
  <c r="A43" i="53" s="1"/>
  <c r="A44" i="53" s="1"/>
  <c r="A45" i="53" s="1"/>
  <c r="A46" i="53" s="1"/>
  <c r="A47" i="53" s="1"/>
  <c r="A48" i="53" s="1"/>
  <c r="A49" i="53" s="1"/>
  <c r="A50" i="53" s="1"/>
  <c r="A51" i="53" s="1"/>
  <c r="A52" i="53" s="1"/>
  <c r="A53" i="53" s="1"/>
  <c r="A54" i="53" s="1"/>
  <c r="A55" i="53" s="1"/>
  <c r="A56" i="53" s="1"/>
  <c r="A57" i="53" s="1"/>
  <c r="A58" i="53" s="1"/>
  <c r="A59" i="53" s="1"/>
  <c r="A60" i="53" s="1"/>
  <c r="A61" i="53" s="1"/>
  <c r="L14" i="52"/>
  <c r="M14" i="52"/>
  <c r="N14" i="52"/>
  <c r="O14" i="52"/>
  <c r="P14" i="52" s="1"/>
  <c r="L15" i="52"/>
  <c r="M15" i="52"/>
  <c r="N15" i="52"/>
  <c r="P15" i="52" s="1"/>
  <c r="O15" i="52"/>
  <c r="L16" i="52"/>
  <c r="M16" i="52"/>
  <c r="N16" i="52"/>
  <c r="O16" i="52"/>
  <c r="P16" i="52" s="1"/>
  <c r="L17" i="52"/>
  <c r="M17" i="52"/>
  <c r="N17" i="52"/>
  <c r="O17" i="52"/>
  <c r="P17" i="52"/>
  <c r="L18" i="52"/>
  <c r="M18" i="52"/>
  <c r="N18" i="52"/>
  <c r="O18" i="52"/>
  <c r="P18" i="52" s="1"/>
  <c r="L19" i="52"/>
  <c r="M19" i="52"/>
  <c r="N19" i="52"/>
  <c r="O19" i="52"/>
  <c r="P19" i="52" s="1"/>
  <c r="L21" i="52"/>
  <c r="M21" i="52"/>
  <c r="N21" i="52"/>
  <c r="O21" i="52"/>
  <c r="P21" i="52"/>
  <c r="L22" i="52"/>
  <c r="M22" i="52"/>
  <c r="N22" i="52"/>
  <c r="O22" i="52"/>
  <c r="P22" i="52" s="1"/>
  <c r="L23" i="52"/>
  <c r="M23" i="52"/>
  <c r="N23" i="52"/>
  <c r="P23" i="52" s="1"/>
  <c r="O23" i="52"/>
  <c r="L24" i="52"/>
  <c r="M24" i="52"/>
  <c r="N24" i="52"/>
  <c r="O24" i="52"/>
  <c r="P24" i="52" s="1"/>
  <c r="L25" i="52"/>
  <c r="M25" i="52"/>
  <c r="N25" i="52"/>
  <c r="O25" i="52"/>
  <c r="P25" i="52"/>
  <c r="L26" i="52"/>
  <c r="M26" i="52"/>
  <c r="N26" i="52"/>
  <c r="O26" i="52"/>
  <c r="P26" i="52" s="1"/>
  <c r="L27" i="52"/>
  <c r="M27" i="52"/>
  <c r="N27" i="52"/>
  <c r="P27" i="52" s="1"/>
  <c r="O27" i="52"/>
  <c r="L28" i="52"/>
  <c r="M28" i="52"/>
  <c r="P28" i="52" s="1"/>
  <c r="N28" i="52"/>
  <c r="O28" i="52"/>
  <c r="L29" i="52"/>
  <c r="M29" i="52"/>
  <c r="N29" i="52"/>
  <c r="O29" i="52"/>
  <c r="P29" i="52"/>
  <c r="L30" i="52"/>
  <c r="M30" i="52"/>
  <c r="N30" i="52"/>
  <c r="O30" i="52"/>
  <c r="P30" i="52" s="1"/>
  <c r="L31" i="52"/>
  <c r="M31" i="52"/>
  <c r="N31" i="52"/>
  <c r="P31" i="52" s="1"/>
  <c r="O31" i="52"/>
  <c r="L32" i="52"/>
  <c r="M32" i="52"/>
  <c r="N32" i="52"/>
  <c r="O32" i="52"/>
  <c r="P32" i="52" s="1"/>
  <c r="L33" i="52"/>
  <c r="M33" i="52"/>
  <c r="N33" i="52"/>
  <c r="O33" i="52"/>
  <c r="P33" i="52"/>
  <c r="L34" i="52"/>
  <c r="M34" i="52"/>
  <c r="N34" i="52"/>
  <c r="O34" i="52"/>
  <c r="P34" i="52" s="1"/>
  <c r="L35" i="52"/>
  <c r="M35" i="52"/>
  <c r="N35" i="52"/>
  <c r="P35" i="52" s="1"/>
  <c r="O35" i="52"/>
  <c r="L36" i="52"/>
  <c r="M36" i="52"/>
  <c r="P36" i="52" s="1"/>
  <c r="N36" i="52"/>
  <c r="O36" i="52"/>
  <c r="L37" i="52"/>
  <c r="M37" i="52"/>
  <c r="N37" i="52"/>
  <c r="O37" i="52"/>
  <c r="P37" i="52"/>
  <c r="L38" i="52"/>
  <c r="M38" i="52"/>
  <c r="N38" i="52"/>
  <c r="O38" i="52"/>
  <c r="P38" i="52" s="1"/>
  <c r="L39" i="52"/>
  <c r="M39" i="52"/>
  <c r="N39" i="52"/>
  <c r="P39" i="52" s="1"/>
  <c r="O39" i="52"/>
  <c r="L40" i="52"/>
  <c r="M40" i="52"/>
  <c r="N40" i="52"/>
  <c r="O40" i="52"/>
  <c r="P40" i="52" s="1"/>
  <c r="L41" i="52"/>
  <c r="M41" i="52"/>
  <c r="N41" i="52"/>
  <c r="O41" i="52"/>
  <c r="P41" i="52"/>
  <c r="L42" i="52"/>
  <c r="M42" i="52"/>
  <c r="N42" i="52"/>
  <c r="O42" i="52"/>
  <c r="P42" i="52" s="1"/>
  <c r="L43" i="52"/>
  <c r="M43" i="52"/>
  <c r="N43" i="52"/>
  <c r="P43" i="52" s="1"/>
  <c r="O43" i="52"/>
  <c r="L44" i="52"/>
  <c r="M44" i="52"/>
  <c r="P44" i="52" s="1"/>
  <c r="N44" i="52"/>
  <c r="O44" i="52"/>
  <c r="L45" i="52"/>
  <c r="M45" i="52"/>
  <c r="N45" i="52"/>
  <c r="O45" i="52"/>
  <c r="P45" i="52"/>
  <c r="L46" i="52"/>
  <c r="M46" i="52"/>
  <c r="N46" i="52"/>
  <c r="O46" i="52"/>
  <c r="P46" i="52" s="1"/>
  <c r="L47" i="52"/>
  <c r="M47" i="52"/>
  <c r="N47" i="52"/>
  <c r="P47" i="52" s="1"/>
  <c r="O47" i="52"/>
  <c r="L49" i="52"/>
  <c r="M49" i="52"/>
  <c r="N49" i="52"/>
  <c r="O49" i="52"/>
  <c r="P49" i="52"/>
  <c r="L50" i="52"/>
  <c r="M50" i="52"/>
  <c r="N50" i="52"/>
  <c r="O50" i="52"/>
  <c r="P50" i="52" s="1"/>
  <c r="L51" i="52"/>
  <c r="M51" i="52"/>
  <c r="N51" i="52"/>
  <c r="O51" i="52"/>
  <c r="P51" i="52" s="1"/>
  <c r="L53" i="52"/>
  <c r="M53" i="52"/>
  <c r="N53" i="52"/>
  <c r="O53" i="52"/>
  <c r="P53" i="52"/>
  <c r="L54" i="52"/>
  <c r="M54" i="52"/>
  <c r="N54" i="52"/>
  <c r="O54" i="52"/>
  <c r="P54" i="52" s="1"/>
  <c r="L55" i="52"/>
  <c r="M55" i="52"/>
  <c r="N55" i="52"/>
  <c r="P55" i="52" s="1"/>
  <c r="O55" i="52"/>
  <c r="L56" i="52"/>
  <c r="M56" i="52"/>
  <c r="N56" i="52"/>
  <c r="O56" i="52"/>
  <c r="P56" i="52" s="1"/>
  <c r="L57" i="52"/>
  <c r="M57" i="52"/>
  <c r="N57" i="52"/>
  <c r="O57" i="52"/>
  <c r="P57" i="52"/>
  <c r="L58" i="52"/>
  <c r="M58" i="52"/>
  <c r="N58" i="52"/>
  <c r="O58" i="52"/>
  <c r="P58" i="52" s="1"/>
  <c r="L59" i="52"/>
  <c r="M59" i="52"/>
  <c r="N59" i="52"/>
  <c r="O59" i="52"/>
  <c r="P59" i="52" s="1"/>
  <c r="L60" i="52"/>
  <c r="M60" i="52"/>
  <c r="P60" i="52" s="1"/>
  <c r="N60" i="52"/>
  <c r="O60" i="52"/>
  <c r="L61" i="52"/>
  <c r="M61" i="52"/>
  <c r="N61" i="52"/>
  <c r="O61" i="52"/>
  <c r="P61" i="52"/>
  <c r="L62" i="52"/>
  <c r="M62" i="52"/>
  <c r="N62" i="52"/>
  <c r="O62" i="52"/>
  <c r="P62" i="52" s="1"/>
  <c r="L63" i="52"/>
  <c r="M63" i="52"/>
  <c r="N63" i="52"/>
  <c r="P63" i="52" s="1"/>
  <c r="O63" i="52"/>
  <c r="L64" i="52"/>
  <c r="M64" i="52"/>
  <c r="N64" i="52"/>
  <c r="O64" i="52"/>
  <c r="P64" i="52" s="1"/>
  <c r="L65" i="52"/>
  <c r="M65" i="52"/>
  <c r="N65" i="52"/>
  <c r="O65" i="52"/>
  <c r="P65" i="52"/>
  <c r="L66" i="52"/>
  <c r="M66" i="52"/>
  <c r="N66" i="52"/>
  <c r="O66" i="52"/>
  <c r="P66" i="52" s="1"/>
  <c r="L67" i="52"/>
  <c r="M67" i="52"/>
  <c r="N67" i="52"/>
  <c r="O67" i="52"/>
  <c r="P67" i="52" s="1"/>
  <c r="L68" i="52"/>
  <c r="M68" i="52"/>
  <c r="P68" i="52" s="1"/>
  <c r="N68" i="52"/>
  <c r="O68" i="52"/>
  <c r="L69" i="52"/>
  <c r="M69" i="52"/>
  <c r="N69" i="52"/>
  <c r="O69" i="52"/>
  <c r="P69" i="52"/>
  <c r="L70" i="52"/>
  <c r="M70" i="52"/>
  <c r="N70" i="52"/>
  <c r="O70" i="52"/>
  <c r="P70" i="52" s="1"/>
  <c r="L72" i="52"/>
  <c r="M72" i="52"/>
  <c r="N72" i="52"/>
  <c r="O72" i="52"/>
  <c r="P72" i="52" s="1"/>
  <c r="L73" i="52"/>
  <c r="M73" i="52"/>
  <c r="N73" i="52"/>
  <c r="O73" i="52"/>
  <c r="P73" i="52"/>
  <c r="L74" i="52"/>
  <c r="M74" i="52"/>
  <c r="N74" i="52"/>
  <c r="O74" i="52"/>
  <c r="P74" i="52" s="1"/>
  <c r="L75" i="52"/>
  <c r="M75" i="52"/>
  <c r="N75" i="52"/>
  <c r="O75" i="52"/>
  <c r="P75" i="52" s="1"/>
  <c r="L76" i="52"/>
  <c r="M76" i="52"/>
  <c r="P76" i="52" s="1"/>
  <c r="N76" i="52"/>
  <c r="O76" i="52"/>
  <c r="L78" i="52"/>
  <c r="M78" i="52"/>
  <c r="N78" i="52"/>
  <c r="O78" i="52"/>
  <c r="P78" i="52" s="1"/>
  <c r="L79" i="52"/>
  <c r="M79" i="52"/>
  <c r="N79" i="52"/>
  <c r="P79" i="52" s="1"/>
  <c r="O79" i="52"/>
  <c r="L80" i="52"/>
  <c r="M80" i="52"/>
  <c r="N80" i="52"/>
  <c r="O80" i="52"/>
  <c r="P80" i="52" s="1"/>
  <c r="L81" i="52"/>
  <c r="M81" i="52"/>
  <c r="N81" i="52"/>
  <c r="O81" i="52"/>
  <c r="P81" i="52"/>
  <c r="L82" i="52"/>
  <c r="M82" i="52"/>
  <c r="N82" i="52"/>
  <c r="O82" i="52"/>
  <c r="P82" i="52"/>
  <c r="L83" i="52"/>
  <c r="M83" i="52"/>
  <c r="N83" i="52"/>
  <c r="O83" i="52"/>
  <c r="P83" i="52" s="1"/>
  <c r="L84" i="52"/>
  <c r="M84" i="52"/>
  <c r="P84" i="52" s="1"/>
  <c r="N84" i="52"/>
  <c r="O84" i="52"/>
  <c r="L85" i="52"/>
  <c r="M85" i="52"/>
  <c r="N85" i="52"/>
  <c r="O85" i="52"/>
  <c r="P85" i="52"/>
  <c r="L86" i="52"/>
  <c r="M86" i="52"/>
  <c r="N86" i="52"/>
  <c r="O86" i="52"/>
  <c r="P86" i="52" s="1"/>
  <c r="L87" i="52"/>
  <c r="M87" i="52"/>
  <c r="N87" i="52"/>
  <c r="P87" i="52" s="1"/>
  <c r="O87" i="52"/>
  <c r="L88" i="52"/>
  <c r="M88" i="52"/>
  <c r="N88" i="52"/>
  <c r="O88" i="52"/>
  <c r="P88" i="52" s="1"/>
  <c r="L90" i="52"/>
  <c r="M90" i="52"/>
  <c r="N90" i="52"/>
  <c r="O90" i="52"/>
  <c r="P90" i="52"/>
  <c r="L91" i="52"/>
  <c r="M91" i="52"/>
  <c r="N91" i="52"/>
  <c r="O91" i="52"/>
  <c r="P91" i="52" s="1"/>
  <c r="L92" i="52"/>
  <c r="M92" i="52"/>
  <c r="N92" i="52"/>
  <c r="O92" i="52"/>
  <c r="P92" i="52" s="1"/>
  <c r="L93" i="52"/>
  <c r="M93" i="52"/>
  <c r="N93" i="52"/>
  <c r="O93" i="52"/>
  <c r="P93" i="52"/>
  <c r="L94" i="52"/>
  <c r="M94" i="52"/>
  <c r="N94" i="52"/>
  <c r="O94" i="52"/>
  <c r="P94" i="52" s="1"/>
  <c r="L95" i="52"/>
  <c r="M95" i="52"/>
  <c r="N95" i="52"/>
  <c r="P95" i="52" s="1"/>
  <c r="O95" i="52"/>
  <c r="L96" i="52"/>
  <c r="M96" i="52"/>
  <c r="N96" i="52"/>
  <c r="O96" i="52"/>
  <c r="P96" i="52" s="1"/>
  <c r="L97" i="52"/>
  <c r="M97" i="52"/>
  <c r="N97" i="52"/>
  <c r="O97" i="52"/>
  <c r="P97" i="52"/>
  <c r="L98" i="52"/>
  <c r="M98" i="52"/>
  <c r="N98" i="52"/>
  <c r="O98" i="52"/>
  <c r="P98" i="52"/>
  <c r="L99" i="52"/>
  <c r="M99" i="52"/>
  <c r="N99" i="52"/>
  <c r="O99" i="52"/>
  <c r="P99" i="52" s="1"/>
  <c r="L100" i="52"/>
  <c r="M100" i="52"/>
  <c r="N100" i="52"/>
  <c r="O100" i="52"/>
  <c r="P100" i="52" s="1"/>
  <c r="L102" i="52"/>
  <c r="M102" i="52"/>
  <c r="N102" i="52"/>
  <c r="O102" i="52"/>
  <c r="P102" i="52" s="1"/>
  <c r="L103" i="52"/>
  <c r="M103" i="52"/>
  <c r="N103" i="52"/>
  <c r="P103" i="52" s="1"/>
  <c r="O103" i="52"/>
  <c r="L104" i="52"/>
  <c r="M104" i="52"/>
  <c r="N104" i="52"/>
  <c r="O104" i="52"/>
  <c r="P104" i="52" s="1"/>
  <c r="L105" i="52"/>
  <c r="M105" i="52"/>
  <c r="N105" i="52"/>
  <c r="O105" i="52"/>
  <c r="P105" i="52"/>
  <c r="L106" i="52"/>
  <c r="M106" i="52"/>
  <c r="N106" i="52"/>
  <c r="O106" i="52"/>
  <c r="P106" i="52"/>
  <c r="L107" i="52"/>
  <c r="M107" i="52"/>
  <c r="N107" i="52"/>
  <c r="O107" i="52"/>
  <c r="P107" i="52" s="1"/>
  <c r="L108" i="52"/>
  <c r="M108" i="52"/>
  <c r="N108" i="52"/>
  <c r="O108" i="52"/>
  <c r="P108" i="52" s="1"/>
  <c r="L109" i="52"/>
  <c r="M109" i="52"/>
  <c r="N109" i="52"/>
  <c r="O109" i="52"/>
  <c r="P109" i="52"/>
  <c r="L110" i="52"/>
  <c r="M110" i="52"/>
  <c r="N110" i="52"/>
  <c r="O110" i="52"/>
  <c r="P110" i="52" s="1"/>
  <c r="L111" i="52"/>
  <c r="M111" i="52"/>
  <c r="N111" i="52"/>
  <c r="P111" i="52" s="1"/>
  <c r="O111" i="52"/>
  <c r="L112" i="52"/>
  <c r="M112" i="52"/>
  <c r="N112" i="52"/>
  <c r="O112" i="52"/>
  <c r="P112" i="52" s="1"/>
  <c r="L113" i="52"/>
  <c r="M113" i="52"/>
  <c r="N113" i="52"/>
  <c r="O113" i="52"/>
  <c r="P113" i="52"/>
  <c r="L114" i="52"/>
  <c r="M114" i="52"/>
  <c r="N114" i="52"/>
  <c r="O114" i="52"/>
  <c r="P114" i="52"/>
  <c r="L115" i="52"/>
  <c r="M115" i="52"/>
  <c r="N115" i="52"/>
  <c r="O115" i="52"/>
  <c r="P115" i="52" s="1"/>
  <c r="L116" i="52"/>
  <c r="M116" i="52"/>
  <c r="N116" i="52"/>
  <c r="O116" i="52"/>
  <c r="P116" i="52" s="1"/>
  <c r="L117" i="52"/>
  <c r="M117" i="52"/>
  <c r="N117" i="52"/>
  <c r="O117" i="52"/>
  <c r="P117" i="52"/>
  <c r="L118" i="52"/>
  <c r="M118" i="52"/>
  <c r="N118" i="52"/>
  <c r="O118" i="52"/>
  <c r="P118" i="52" s="1"/>
  <c r="L120" i="52"/>
  <c r="M120" i="52"/>
  <c r="N120" i="52"/>
  <c r="O120" i="52"/>
  <c r="P120" i="52" s="1"/>
  <c r="L121" i="52"/>
  <c r="M121" i="52"/>
  <c r="N121" i="52"/>
  <c r="O121" i="52"/>
  <c r="P121" i="52"/>
  <c r="L122" i="52"/>
  <c r="M122" i="52"/>
  <c r="N122" i="52"/>
  <c r="O122" i="52"/>
  <c r="P122" i="52"/>
  <c r="L123" i="52"/>
  <c r="M123" i="52"/>
  <c r="N123" i="52"/>
  <c r="O123" i="52"/>
  <c r="P123" i="52" s="1"/>
  <c r="L124" i="52"/>
  <c r="M124" i="52"/>
  <c r="N124" i="52"/>
  <c r="O124" i="52"/>
  <c r="P124" i="52" s="1"/>
  <c r="L125" i="52"/>
  <c r="M125" i="52"/>
  <c r="N125" i="52"/>
  <c r="O125" i="52"/>
  <c r="P125" i="52"/>
  <c r="L126" i="52"/>
  <c r="M126" i="52"/>
  <c r="N126" i="52"/>
  <c r="O126" i="52"/>
  <c r="P126" i="52" s="1"/>
  <c r="L127" i="52"/>
  <c r="M127" i="52"/>
  <c r="N127" i="52"/>
  <c r="P127" i="52" s="1"/>
  <c r="O127" i="52"/>
  <c r="L128" i="52"/>
  <c r="M128" i="52"/>
  <c r="N128" i="52"/>
  <c r="O128" i="52"/>
  <c r="P128" i="52" s="1"/>
  <c r="L129" i="52"/>
  <c r="M129" i="52"/>
  <c r="N129" i="52"/>
  <c r="O129" i="52"/>
  <c r="P129" i="52"/>
  <c r="L130" i="52"/>
  <c r="M130" i="52"/>
  <c r="N130" i="52"/>
  <c r="O130" i="52"/>
  <c r="P130" i="52"/>
  <c r="L131" i="52"/>
  <c r="M131" i="52"/>
  <c r="N131" i="52"/>
  <c r="O131" i="52"/>
  <c r="P131" i="52" s="1"/>
  <c r="K14" i="52"/>
  <c r="K15" i="52"/>
  <c r="K16" i="52"/>
  <c r="K17" i="52"/>
  <c r="K18" i="52"/>
  <c r="K19" i="52"/>
  <c r="K21" i="52"/>
  <c r="K22" i="52"/>
  <c r="K23" i="52"/>
  <c r="K24" i="52"/>
  <c r="K25" i="52"/>
  <c r="K26" i="52"/>
  <c r="K27" i="52"/>
  <c r="K28" i="52"/>
  <c r="K29" i="52"/>
  <c r="K30" i="52"/>
  <c r="K31" i="52"/>
  <c r="K32" i="52"/>
  <c r="K33" i="52"/>
  <c r="K34" i="52"/>
  <c r="K35" i="52"/>
  <c r="K36" i="52"/>
  <c r="K37" i="52"/>
  <c r="K38" i="52"/>
  <c r="K39" i="52"/>
  <c r="K40" i="52"/>
  <c r="K41" i="52"/>
  <c r="K42" i="52"/>
  <c r="K43" i="52"/>
  <c r="K44" i="52"/>
  <c r="K45" i="52"/>
  <c r="K46" i="52"/>
  <c r="K47" i="52"/>
  <c r="K49" i="52"/>
  <c r="K50" i="52"/>
  <c r="K51" i="52"/>
  <c r="K53" i="52"/>
  <c r="K54" i="52"/>
  <c r="K55" i="52"/>
  <c r="K56" i="52"/>
  <c r="K57" i="52"/>
  <c r="K58" i="52"/>
  <c r="K59" i="52"/>
  <c r="K60" i="52"/>
  <c r="K61" i="52"/>
  <c r="K62" i="52"/>
  <c r="K63" i="52"/>
  <c r="K64" i="52"/>
  <c r="K65" i="52"/>
  <c r="K66" i="52"/>
  <c r="K67" i="52"/>
  <c r="K68" i="52"/>
  <c r="K69" i="52"/>
  <c r="K70" i="52"/>
  <c r="K72" i="52"/>
  <c r="K73" i="52"/>
  <c r="K74" i="52"/>
  <c r="K75" i="52"/>
  <c r="K76" i="52"/>
  <c r="K78" i="52"/>
  <c r="K79" i="52"/>
  <c r="K80" i="52"/>
  <c r="K81" i="52"/>
  <c r="K82" i="52"/>
  <c r="K83" i="52"/>
  <c r="K84" i="52"/>
  <c r="K85" i="52"/>
  <c r="K86" i="52"/>
  <c r="K87" i="52"/>
  <c r="K88" i="52"/>
  <c r="K90" i="52"/>
  <c r="K91" i="52"/>
  <c r="K92" i="52"/>
  <c r="K93" i="52"/>
  <c r="K94" i="52"/>
  <c r="K95" i="52"/>
  <c r="K96" i="52"/>
  <c r="K97" i="52"/>
  <c r="K98" i="52"/>
  <c r="K99" i="52"/>
  <c r="K100" i="52"/>
  <c r="K102" i="52"/>
  <c r="K103" i="52"/>
  <c r="K104" i="52"/>
  <c r="K105" i="52"/>
  <c r="K106" i="52"/>
  <c r="K107" i="52"/>
  <c r="K108" i="52"/>
  <c r="K109" i="52"/>
  <c r="K110" i="52"/>
  <c r="K111" i="52"/>
  <c r="K112" i="52"/>
  <c r="K113" i="52"/>
  <c r="K114" i="52"/>
  <c r="K115" i="52"/>
  <c r="K116" i="52"/>
  <c r="K117" i="52"/>
  <c r="K118" i="52"/>
  <c r="K120" i="52"/>
  <c r="K121" i="52"/>
  <c r="K122" i="52"/>
  <c r="K123" i="52"/>
  <c r="K124" i="52"/>
  <c r="K125" i="52"/>
  <c r="K126" i="52"/>
  <c r="K127" i="52"/>
  <c r="K128" i="52"/>
  <c r="K129" i="52"/>
  <c r="K130" i="52"/>
  <c r="K131" i="52"/>
  <c r="H14" i="52"/>
  <c r="H15" i="52"/>
  <c r="H16" i="52"/>
  <c r="H17" i="52"/>
  <c r="H18" i="52"/>
  <c r="H19" i="52"/>
  <c r="H21" i="52"/>
  <c r="H22" i="52"/>
  <c r="H23" i="52"/>
  <c r="H24" i="52"/>
  <c r="H25" i="52"/>
  <c r="H26" i="52"/>
  <c r="H27" i="52"/>
  <c r="H28" i="52"/>
  <c r="H29" i="52"/>
  <c r="H30" i="52"/>
  <c r="H31" i="52"/>
  <c r="H32" i="52"/>
  <c r="H33" i="52"/>
  <c r="H34" i="52"/>
  <c r="H35" i="52"/>
  <c r="H36" i="52"/>
  <c r="H37" i="52"/>
  <c r="H38" i="52"/>
  <c r="H39" i="52"/>
  <c r="H40" i="52"/>
  <c r="H41" i="52"/>
  <c r="H42" i="52"/>
  <c r="H43" i="52"/>
  <c r="H44" i="52"/>
  <c r="H45" i="52"/>
  <c r="H46" i="52"/>
  <c r="H47" i="52"/>
  <c r="H49" i="52"/>
  <c r="H50" i="52"/>
  <c r="H51" i="52"/>
  <c r="H53" i="52"/>
  <c r="H54" i="52"/>
  <c r="H55" i="52"/>
  <c r="H56" i="52"/>
  <c r="H57" i="52"/>
  <c r="H58" i="52"/>
  <c r="H59" i="52"/>
  <c r="H60" i="52"/>
  <c r="H61" i="52"/>
  <c r="H62" i="52"/>
  <c r="H63" i="52"/>
  <c r="H64" i="52"/>
  <c r="H65" i="52"/>
  <c r="H66" i="52"/>
  <c r="H67" i="52"/>
  <c r="H68" i="52"/>
  <c r="H69" i="52"/>
  <c r="H70" i="52"/>
  <c r="H72" i="52"/>
  <c r="H73" i="52"/>
  <c r="H74" i="52"/>
  <c r="H75" i="52"/>
  <c r="H76" i="52"/>
  <c r="H78" i="52"/>
  <c r="H79" i="52"/>
  <c r="H80" i="52"/>
  <c r="H81" i="52"/>
  <c r="H82" i="52"/>
  <c r="H83" i="52"/>
  <c r="H84" i="52"/>
  <c r="H85" i="52"/>
  <c r="H86" i="52"/>
  <c r="H87" i="52"/>
  <c r="H88" i="52"/>
  <c r="H90" i="52"/>
  <c r="H91" i="52"/>
  <c r="H92" i="52"/>
  <c r="H93" i="52"/>
  <c r="H94" i="52"/>
  <c r="H95" i="52"/>
  <c r="H96" i="52"/>
  <c r="H97" i="52"/>
  <c r="H98" i="52"/>
  <c r="H99" i="52"/>
  <c r="H100" i="52"/>
  <c r="H102" i="52"/>
  <c r="H103" i="52"/>
  <c r="H104" i="52"/>
  <c r="H105" i="52"/>
  <c r="H106" i="52"/>
  <c r="H107" i="52"/>
  <c r="H108" i="52"/>
  <c r="H109" i="52"/>
  <c r="H110" i="52"/>
  <c r="H111" i="52"/>
  <c r="H112" i="52"/>
  <c r="H113" i="52"/>
  <c r="H114" i="52"/>
  <c r="H115" i="52"/>
  <c r="H116" i="52"/>
  <c r="H117" i="52"/>
  <c r="H118" i="52"/>
  <c r="H120" i="52"/>
  <c r="H121" i="52"/>
  <c r="H122" i="52"/>
  <c r="H123" i="52"/>
  <c r="H124" i="52"/>
  <c r="H125" i="52"/>
  <c r="H126" i="52"/>
  <c r="H127" i="52"/>
  <c r="H128" i="52"/>
  <c r="H129" i="52"/>
  <c r="H130" i="52"/>
  <c r="H131" i="52"/>
  <c r="A19" i="52"/>
  <c r="A22" i="52"/>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50" i="52" s="1"/>
  <c r="A51" i="52" s="1"/>
  <c r="A54" i="52" s="1"/>
  <c r="A55" i="52" s="1"/>
  <c r="A56" i="52" s="1"/>
  <c r="A57" i="52" s="1"/>
  <c r="A58" i="52" s="1"/>
  <c r="A59" i="52" s="1"/>
  <c r="A60" i="52" s="1"/>
  <c r="A61" i="52" s="1"/>
  <c r="A62" i="52" s="1"/>
  <c r="A63" i="52" s="1"/>
  <c r="A64" i="52" s="1"/>
  <c r="A65" i="52" s="1"/>
  <c r="A66" i="52" s="1"/>
  <c r="A67" i="52" s="1"/>
  <c r="A68" i="52" s="1"/>
  <c r="A69" i="52" s="1"/>
  <c r="A70" i="52" s="1"/>
  <c r="A73" i="52" s="1"/>
  <c r="A74" i="52" s="1"/>
  <c r="A75" i="52" s="1"/>
  <c r="A76" i="52" s="1"/>
  <c r="A79" i="52" s="1"/>
  <c r="A80" i="52" s="1"/>
  <c r="A81" i="52" s="1"/>
  <c r="A82" i="52" s="1"/>
  <c r="A83" i="52" s="1"/>
  <c r="A84" i="52" s="1"/>
  <c r="A85" i="52" s="1"/>
  <c r="A86" i="52" s="1"/>
  <c r="A87" i="52" s="1"/>
  <c r="A88" i="52" s="1"/>
  <c r="A91" i="52" s="1"/>
  <c r="A92" i="52" s="1"/>
  <c r="A93" i="52" s="1"/>
  <c r="A94" i="52" s="1"/>
  <c r="A95" i="52" s="1"/>
  <c r="A96" i="52" s="1"/>
  <c r="A97" i="52" s="1"/>
  <c r="A98" i="52" s="1"/>
  <c r="A99" i="52" s="1"/>
  <c r="A100" i="52" s="1"/>
  <c r="A103" i="52" s="1"/>
  <c r="A104" i="52" s="1"/>
  <c r="A105" i="52" s="1"/>
  <c r="A106" i="52" s="1"/>
  <c r="A107" i="52" s="1"/>
  <c r="A108" i="52" s="1"/>
  <c r="A109" i="52" s="1"/>
  <c r="A110" i="52" s="1"/>
  <c r="A111" i="52" s="1"/>
  <c r="A112" i="52" s="1"/>
  <c r="A113" i="52" s="1"/>
  <c r="A114" i="52" s="1"/>
  <c r="A115" i="52" s="1"/>
  <c r="A116" i="52" s="1"/>
  <c r="A117" i="52" s="1"/>
  <c r="A118" i="52" s="1"/>
  <c r="A121" i="52" s="1"/>
  <c r="A122" i="52" s="1"/>
  <c r="A123" i="52" s="1"/>
  <c r="A124" i="52" s="1"/>
  <c r="A125" i="52" s="1"/>
  <c r="A126" i="52" s="1"/>
  <c r="A127" i="52" s="1"/>
  <c r="A128" i="52" s="1"/>
  <c r="A129" i="52" s="1"/>
  <c r="A130" i="52" s="1"/>
  <c r="A131" i="52" s="1"/>
  <c r="C137" i="52"/>
  <c r="K13" i="52"/>
  <c r="P15" i="55" l="1"/>
  <c r="P19" i="55"/>
  <c r="P16" i="55"/>
  <c r="P18" i="55"/>
  <c r="L20" i="55"/>
  <c r="M20" i="55"/>
  <c r="N20" i="55"/>
  <c r="P13" i="55"/>
  <c r="P20" i="55" s="1"/>
  <c r="O8" i="55" s="1"/>
  <c r="M13" i="50"/>
  <c r="L13" i="50"/>
  <c r="N13" i="50"/>
  <c r="P13" i="50" l="1"/>
  <c r="C83" i="50" l="1"/>
  <c r="C56" i="40"/>
  <c r="C64" i="53"/>
  <c r="C24" i="2"/>
  <c r="M14" i="49"/>
  <c r="K15" i="49"/>
  <c r="M16" i="49"/>
  <c r="M17" i="49"/>
  <c r="K18" i="49"/>
  <c r="K19" i="49"/>
  <c r="K20" i="49"/>
  <c r="L14" i="49"/>
  <c r="N14" i="49"/>
  <c r="O14" i="49"/>
  <c r="L15" i="49"/>
  <c r="N15" i="49"/>
  <c r="O15" i="49"/>
  <c r="L16" i="49"/>
  <c r="N16" i="49"/>
  <c r="O16" i="49"/>
  <c r="L17" i="49"/>
  <c r="N17" i="49"/>
  <c r="O17" i="49"/>
  <c r="L18" i="49"/>
  <c r="M18" i="49"/>
  <c r="N18" i="49"/>
  <c r="O18" i="49"/>
  <c r="L19" i="49"/>
  <c r="M19" i="49"/>
  <c r="N19" i="49"/>
  <c r="O19" i="49"/>
  <c r="P19" i="49" s="1"/>
  <c r="L20" i="49"/>
  <c r="M20" i="49"/>
  <c r="N20" i="49"/>
  <c r="O20" i="49"/>
  <c r="H14" i="53"/>
  <c r="M14" i="53" s="1"/>
  <c r="L14" i="53"/>
  <c r="N14" i="53"/>
  <c r="O14" i="53"/>
  <c r="M14" i="40"/>
  <c r="L14" i="40"/>
  <c r="N14" i="40"/>
  <c r="O14" i="40"/>
  <c r="C26" i="49" l="1"/>
  <c r="C25" i="55"/>
  <c r="K14" i="53"/>
  <c r="M15" i="49"/>
  <c r="K17" i="49"/>
  <c r="P15" i="49"/>
  <c r="K16" i="49"/>
  <c r="P17" i="49"/>
  <c r="P14" i="40"/>
  <c r="P14" i="53"/>
  <c r="P16" i="49"/>
  <c r="K14" i="49"/>
  <c r="P18" i="49"/>
  <c r="P14" i="49"/>
  <c r="P20" i="49"/>
  <c r="A14" i="52" l="1"/>
  <c r="A15" i="52" s="1"/>
  <c r="A16" i="52" s="1"/>
  <c r="A17" i="52" s="1"/>
  <c r="A18" i="52" s="1"/>
  <c r="A14" i="53" s="1"/>
  <c r="A14" i="40" s="1"/>
  <c r="O13" i="49"/>
  <c r="N13" i="49"/>
  <c r="O9" i="52"/>
  <c r="N13" i="52" l="1"/>
  <c r="K14" i="40" l="1"/>
  <c r="O13" i="40"/>
  <c r="N13" i="40"/>
  <c r="L13" i="40"/>
  <c r="K13" i="40"/>
  <c r="O54" i="40" l="1"/>
  <c r="G16" i="2" s="1"/>
  <c r="L54" i="40"/>
  <c r="H16" i="2" s="1"/>
  <c r="N54" i="40"/>
  <c r="F16" i="2" s="1"/>
  <c r="M13" i="40"/>
  <c r="P13" i="40" l="1"/>
  <c r="D16" i="2" s="1"/>
  <c r="M54" i="40"/>
  <c r="E16" i="2" s="1"/>
  <c r="O13" i="52" l="1"/>
  <c r="L13" i="52"/>
  <c r="O13" i="53"/>
  <c r="N13" i="53"/>
  <c r="L13" i="53"/>
  <c r="K13" i="53"/>
  <c r="A66" i="53"/>
  <c r="O9" i="53"/>
  <c r="A7" i="53"/>
  <c r="A6" i="53"/>
  <c r="A5" i="53"/>
  <c r="A4" i="53"/>
  <c r="O62" i="53" l="1"/>
  <c r="G15" i="2" s="1"/>
  <c r="N62" i="53"/>
  <c r="F15" i="2" s="1"/>
  <c r="L132" i="52"/>
  <c r="H14" i="2" s="1"/>
  <c r="H15" i="2"/>
  <c r="M13" i="52"/>
  <c r="P13" i="52" s="1"/>
  <c r="N132" i="52"/>
  <c r="F14" i="2" s="1"/>
  <c r="O132" i="52"/>
  <c r="G14" i="2" s="1"/>
  <c r="M13" i="53"/>
  <c r="P13" i="53" l="1"/>
  <c r="D15" i="2" s="1"/>
  <c r="M62" i="53"/>
  <c r="E15" i="2" s="1"/>
  <c r="M132" i="52"/>
  <c r="E14" i="2" s="1"/>
  <c r="D14" i="2"/>
  <c r="O8" i="53" l="1"/>
  <c r="O8" i="52"/>
  <c r="M80" i="50" l="1"/>
  <c r="E17" i="2" s="1"/>
  <c r="O80" i="50" l="1"/>
  <c r="G17" i="2" s="1"/>
  <c r="L80" i="50"/>
  <c r="H17" i="2" s="1"/>
  <c r="D17" i="2"/>
  <c r="O8" i="50" l="1"/>
  <c r="N80" i="50"/>
  <c r="F17" i="2" s="1"/>
  <c r="O9" i="40" l="1"/>
  <c r="O9" i="50" s="1"/>
  <c r="G12" i="2" l="1"/>
  <c r="F12" i="2"/>
  <c r="A26" i="2" l="1"/>
  <c r="A27" i="55" s="1"/>
  <c r="A7" i="40"/>
  <c r="A7" i="50" s="1"/>
  <c r="A6" i="40"/>
  <c r="A6" i="50" s="1"/>
  <c r="A5" i="40"/>
  <c r="A5" i="50" s="1"/>
  <c r="A4" i="40"/>
  <c r="A4" i="50" s="1"/>
  <c r="A7" i="2"/>
  <c r="A7" i="55" s="1"/>
  <c r="A6" i="2"/>
  <c r="A6" i="55" s="1"/>
  <c r="A5" i="2"/>
  <c r="A5" i="55" s="1"/>
  <c r="A4" i="2"/>
  <c r="A4" i="55" s="1"/>
  <c r="A6" i="52" l="1"/>
  <c r="A6" i="49"/>
  <c r="A4" i="52"/>
  <c r="A4" i="49"/>
  <c r="A139" i="52"/>
  <c r="A28" i="49"/>
  <c r="A7" i="49"/>
  <c r="A7" i="52"/>
  <c r="A5" i="52"/>
  <c r="A5" i="49"/>
  <c r="A58" i="40"/>
  <c r="A85" i="50" s="1"/>
  <c r="O8" i="40" l="1"/>
  <c r="K13" i="49" l="1"/>
  <c r="L13" i="49"/>
  <c r="M13" i="49"/>
  <c r="P13" i="49" s="1"/>
  <c r="H12" i="2" l="1"/>
  <c r="F9" i="2" s="1"/>
  <c r="E12" i="2"/>
  <c r="D12" i="2"/>
  <c r="D21" i="2" l="1"/>
  <c r="D19" i="2"/>
  <c r="D20" i="2" s="1"/>
  <c r="O8" i="49"/>
  <c r="D22" i="2" l="1"/>
  <c r="F8" i="2"/>
  <c r="E19" i="1" l="1"/>
  <c r="E20" i="1" s="1"/>
  <c r="E22" i="1" s="1"/>
</calcChain>
</file>

<file path=xl/sharedStrings.xml><?xml version="1.0" encoding="utf-8"?>
<sst xmlns="http://schemas.openxmlformats.org/spreadsheetml/2006/main" count="1092" uniqueCount="415">
  <si>
    <t xml:space="preserve">Būvniecības koptāme </t>
  </si>
  <si>
    <t>Objekta nosaukums</t>
  </si>
  <si>
    <t>Nr.p.k.</t>
  </si>
  <si>
    <t>Kopā :</t>
  </si>
  <si>
    <t>(darba veids vai konstruktīvā elementa nosaukums)</t>
  </si>
  <si>
    <t>Tai skaitā</t>
  </si>
  <si>
    <t>Kods, tāmes Nr.</t>
  </si>
  <si>
    <t>Darba veids vai konstruktīvā elementa nosaukums</t>
  </si>
  <si>
    <t>Darbietilpība (c/h)</t>
  </si>
  <si>
    <t>euro</t>
  </si>
  <si>
    <t xml:space="preserve">Vienības izmaksas </t>
  </si>
  <si>
    <t>Kopā uz visu apjomu</t>
  </si>
  <si>
    <t>Kods</t>
  </si>
  <si>
    <t>Darba nosaukums</t>
  </si>
  <si>
    <t>Mērvienība</t>
  </si>
  <si>
    <t>Daudzums</t>
  </si>
  <si>
    <t>laika norma (c/h)</t>
  </si>
  <si>
    <t>m</t>
  </si>
  <si>
    <t>m2</t>
  </si>
  <si>
    <t>(Darba veids vai konstruktīvā elementa nosaukums)</t>
  </si>
  <si>
    <t xml:space="preserve">Tāmes izmaksas </t>
  </si>
  <si>
    <t>Sastādīja:</t>
  </si>
  <si>
    <t>(paraksts un tā atšifrējums, datums)</t>
  </si>
  <si>
    <t>Pārbaudīja:</t>
  </si>
  <si>
    <t>Sertifikāta Nr.</t>
  </si>
  <si>
    <t>darbietilpība (c/h)</t>
  </si>
  <si>
    <t>Vispārējie būvdarbi</t>
  </si>
  <si>
    <t>kpl.</t>
  </si>
  <si>
    <t>t.sk.darba aizsardzība</t>
  </si>
  <si>
    <t>APSTIPRINU</t>
  </si>
  <si>
    <t>(pasūtītāja paraksts un tā atšifrējums)</t>
  </si>
  <si>
    <t>_______.gada ___. _____________</t>
  </si>
  <si>
    <t>Z.v.</t>
  </si>
  <si>
    <r>
      <t>Objekta izmaksas (</t>
    </r>
    <r>
      <rPr>
        <i/>
        <sz val="11"/>
        <rFont val="Times New Roman"/>
        <family val="1"/>
        <charset val="186"/>
      </rPr>
      <t>euro</t>
    </r>
    <r>
      <rPr>
        <sz val="11"/>
        <rFont val="Times New Roman"/>
        <family val="1"/>
        <charset val="186"/>
      </rPr>
      <t>)</t>
    </r>
  </si>
  <si>
    <t>Nr.1-1</t>
  </si>
  <si>
    <t>Nr.1-2</t>
  </si>
  <si>
    <t>Nr.1-3</t>
  </si>
  <si>
    <t>Nr.1-4</t>
  </si>
  <si>
    <t>Nr.1-5</t>
  </si>
  <si>
    <t>Lokālā tāme Nr. 1-4</t>
  </si>
  <si>
    <t>Pavisam kopā:</t>
  </si>
  <si>
    <r>
      <t>darba samaksas likme (</t>
    </r>
    <r>
      <rPr>
        <i/>
        <sz val="11"/>
        <rFont val="Times New Roman"/>
        <family val="1"/>
        <charset val="186"/>
      </rPr>
      <t>euro</t>
    </r>
    <r>
      <rPr>
        <sz val="11"/>
        <rFont val="Times New Roman"/>
        <family val="1"/>
        <charset val="186"/>
      </rPr>
      <t>/h)</t>
    </r>
  </si>
  <si>
    <t>darba alga</t>
  </si>
  <si>
    <t xml:space="preserve">
būvizstrādājumi
 </t>
  </si>
  <si>
    <t>mehānismi</t>
  </si>
  <si>
    <t xml:space="preserve">kopā </t>
  </si>
  <si>
    <t>summa</t>
  </si>
  <si>
    <t xml:space="preserve">darba alga </t>
  </si>
  <si>
    <t>būvizstrādājumi</t>
  </si>
  <si>
    <t xml:space="preserve">mehānismi </t>
  </si>
  <si>
    <r>
      <t>Par kopējo summu (</t>
    </r>
    <r>
      <rPr>
        <i/>
        <sz val="11"/>
        <rFont val="Times New Roman"/>
        <family val="1"/>
        <charset val="186"/>
      </rPr>
      <t>euro)</t>
    </r>
  </si>
  <si>
    <t>Kopējā darbietilpība (c/h)</t>
  </si>
  <si>
    <t>Kopsavilkuma aprēķins Nr. 1</t>
  </si>
  <si>
    <t>PVN (21%)</t>
  </si>
  <si>
    <r>
      <t>darba samaksas likme (</t>
    </r>
    <r>
      <rPr>
        <i/>
        <sz val="11"/>
        <rFont val="Times New Roman"/>
        <family val="1"/>
      </rPr>
      <t>euro</t>
    </r>
    <r>
      <rPr>
        <sz val="11"/>
        <rFont val="Times New Roman"/>
        <family val="1"/>
      </rPr>
      <t>/h)</t>
    </r>
  </si>
  <si>
    <t>m3</t>
  </si>
  <si>
    <t>Tiešās izmaksas kopā, t. sk. darba devēja sociālais nodoklis  (23,59%)</t>
  </si>
  <si>
    <t>Būves nosaukums: Siltumapgādes sistēma.</t>
  </si>
  <si>
    <t>Lokālā tāme Nr. 1-1</t>
  </si>
  <si>
    <t>Lokālā tāme Nr. 1-2</t>
  </si>
  <si>
    <t>Lokālā tāme Nr. 1-3</t>
  </si>
  <si>
    <t>gab.</t>
  </si>
  <si>
    <t>Demontāžas darbi.</t>
  </si>
  <si>
    <t>Lokālā tāme Nr. 1-5</t>
  </si>
  <si>
    <t xml:space="preserve">Tāme sastādīta </t>
  </si>
  <si>
    <t>Līg.c.</t>
  </si>
  <si>
    <t>Skaidrojošs apraksts</t>
  </si>
  <si>
    <t>1.</t>
  </si>
  <si>
    <t>Būvdarbu izpildes un visu apstākļu (tai skaitā apgrūtinošo) raksturojums vai atbilstoša atsauce uz tehniskajām specifikācijām:</t>
  </si>
  <si>
    <t>1.1.</t>
  </si>
  <si>
    <t>1.2.</t>
  </si>
  <si>
    <t>Būvdarbi veicami un būvizstrādājumi pielietojami saskaņā ar ražotāju tehnoloģijām, tehnisko specifikāciju un būvprojektu.</t>
  </si>
  <si>
    <t>1.4.</t>
  </si>
  <si>
    <t xml:space="preserve">Visās pozīcijās, ja Lokālajā tāmē, būvprojekta dokumentācijā un tā pielikumos norādīti konkrēti būvizstrādājumu, būvizstrādājumu ražotāju, preču (materiālu), iekārtu vai standarta nosaukumi, klases vai kāda cita norāde uz specifisku preču (materiālu) izcelsmi, īpašu procesu, zīmolu vai veidu, pretendents var piedāvāt ekvivalentas preces vai atbilstību ekvivalentiem standartiem, kas atbilst tehniskās specifikācijas, būvprojekta dokumentācijas prasībām un parametriem.  </t>
  </si>
  <si>
    <t>Visās pozīcijās, Ja Pretendents izvēlas norādītajiem materiāliem, būvizstrādājumiem, iekārtām, aprīkojumam utt., piedāvāt ekvivalentu, tad attiecīgajā pozīcijā jānorāda piedāvātā ekvivalenta nosaukums, kā arī pie tehniskā piedāvājuma jāiesniedz salīdzinoša tabula, kurā norādīts prasāmā un piedāvātā ekvivalenta tehniskais salīdzinājums.</t>
  </si>
  <si>
    <t>1.5.</t>
  </si>
  <si>
    <t>Ekvivalences skaidrojums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t>
  </si>
  <si>
    <t>2.</t>
  </si>
  <si>
    <t>Būvdarbu organizācijas īss apraksts:</t>
  </si>
  <si>
    <t>2.1.</t>
  </si>
  <si>
    <t>2.2.</t>
  </si>
  <si>
    <t>Būvdarbu darbietilpību atspoguļot lokālajās tāmēs.</t>
  </si>
  <si>
    <t>2.4.</t>
  </si>
  <si>
    <t>Visu pozīciju cenās ievērtēt gan darbu, gan būvizstrādājumu izmaksas.</t>
  </si>
  <si>
    <t xml:space="preserve">Visās pozīcijās, ja Lokālajā tāmē un/vai būvprojekta dokumentācijā nav ietverti visi papilddarbi vai mehānismi un tā pielikumos norādīti konkrēti būvizstrādājumi, kas atbilst projekta tehniskajām prasībām, tad tos ietvert būvizmaksās.  </t>
  </si>
  <si>
    <t>3.</t>
  </si>
  <si>
    <t>Izmaksās nepieciešams ietvert:</t>
  </si>
  <si>
    <t>3.1.</t>
  </si>
  <si>
    <t>3.2.</t>
  </si>
  <si>
    <t>Virsizdevumos iekļaujamas arī visas izmaksas, kas attiecas dokumentācijas sagatavošanu, iesniegšanu un atļauju/saskaņojumu/atzinumu saņemšanu būvdarbu procesa nodrošināšanai un nodošanai ekspluatācijā (atzīme par būvdarbu uzsākšanu un objekta nodošana ekspluatācijā, rakšanas darbu atļaujas, darba vietas aprīkojuma shēmas).</t>
  </si>
  <si>
    <t>3.3.</t>
  </si>
  <si>
    <t>Virsizdevumos iekļaujamas izmaksas par apstiprinātiiem atzinumiem saskaņā ar MK noteikumu Nr.238 6. un 7.pielikumu u.c. dokumentāciju atbilstoši normatīvo aktu prasībām</t>
  </si>
  <si>
    <t xml:space="preserve"> Izpilddokumentācija - montāžas un segto darbu akti, būvizstrādājumu deklarācijas, iekārtu pases, būvizstrādājumu tehniskā informācija/dokumentācija, būvizstrādājumu apstiprināšanas formas, sistēmu pārbaudes protokoli un pieņemšanas akti, būvdarbu veicēja izpildshēmas, programmēšana, ieregulēšana, personāla apmācības protokols.</t>
  </si>
  <si>
    <t>1.3.</t>
  </si>
  <si>
    <t>2.3.</t>
  </si>
  <si>
    <t xml:space="preserve">Sastādīja: </t>
  </si>
  <si>
    <t>Sastadīja:</t>
  </si>
  <si>
    <r>
      <rPr>
        <b/>
        <sz val="11"/>
        <rFont val="Times New Roman"/>
        <family val="1"/>
        <charset val="186"/>
      </rPr>
      <t>Objekta nosaukums: APKURES KATLU MĀJAS RĪGĀ, JELGAVAS IELĀ 37 (2.TROLEJBUSU PARKS) ATJAUNOŠANAS BŪVPROJEKTS</t>
    </r>
    <r>
      <rPr>
        <sz val="11"/>
        <rFont val="Times New Roman"/>
        <family val="1"/>
        <charset val="186"/>
      </rPr>
      <t xml:space="preserve">
</t>
    </r>
  </si>
  <si>
    <t>Objekta adrese: Jelgavas ielā 37 , Rīgā</t>
  </si>
  <si>
    <t xml:space="preserve">Pasūtījuma Nr.: 
</t>
  </si>
  <si>
    <t>Demontāžas darbi</t>
  </si>
  <si>
    <t>SM daļa</t>
  </si>
  <si>
    <t>VAS daļa</t>
  </si>
  <si>
    <t>GA daļa</t>
  </si>
  <si>
    <t>EL</t>
  </si>
  <si>
    <t xml:space="preserve">SIA "           " </t>
  </si>
  <si>
    <t>Ūdenssildāmais katls “Vapor” 2,5MW  ar degli palīgiekārtu un apsaisti. Katla gabariti 4800 x 2500 x 2500 mm, svars ~6 t. Katlu sagriezt pa gabaliem un iznēst caur vārtiem 1700x1900</t>
  </si>
  <si>
    <t>Piebarošanas ūdens tvertne V=3m3 ar apsaisti</t>
  </si>
  <si>
    <t>Tērauda skursteņis H=20 m, Ø530 mm</t>
  </si>
  <si>
    <t>Tīklu ūdens sūkņi (2 gab.);</t>
  </si>
  <si>
    <t>Esošā gāzes apgādes sistēma</t>
  </si>
  <si>
    <t>Esošais siltummezgls karstā ūdens sagatavošanai</t>
  </si>
  <si>
    <t>Tehnoloģiskie cauruļvadi DN15 – DN125 ar siltumizolāciju un atbalsta elementiem</t>
  </si>
  <si>
    <t>EL un VAS skapji, elementi un kabeļi</t>
  </si>
  <si>
    <t>Cauruļvadi</t>
  </si>
  <si>
    <t>Metināmā tērauda caurule       114.3 x 3.6  - EN10217-2 - P235GH</t>
  </si>
  <si>
    <t>Metināmā tērauda caurule         88.9 x 3.2  - EN10217-2 - P235GH</t>
  </si>
  <si>
    <t>Metināmā tērauda caurule         76.1 x 2.9  - EN10217-2 - P235GH</t>
  </si>
  <si>
    <t>Besšuvju tērauda caurule          42.4 x   2.6  - EN10216-2 - P235GH TC1</t>
  </si>
  <si>
    <t>Besšuvju tērauda caurule          33.7 x   2.6  - EN10216-2 - P235GH TC1</t>
  </si>
  <si>
    <t>Besšuvju tērauda caurule            21.3 x 2.3  - EN10216-2 - P235GH TC1</t>
  </si>
  <si>
    <t>Metināmā tērauda caurule         26.9 x 2.0  - EN10217-7 - 1.4307/304L</t>
  </si>
  <si>
    <t>Veidgabali</t>
  </si>
  <si>
    <t>Līkums 114.3 x 3.6 - EN 10253-2 - Tips - A - 3D - 90 - P235GH TC1</t>
  </si>
  <si>
    <t>Līkums 88.9 x 3.2 - EN 10253-2 - Tips - A - 3D - 90 - P235GH TC1</t>
  </si>
  <si>
    <t>Līkums 76.1 x 2.9 - EN 10253-2 - Tips - A - 3D - 90 - P235GH TC1</t>
  </si>
  <si>
    <t>Līkums 76.1 x 2.9 - EN 10253-2 - Tips - A - 3D - 45 - P235GH TC1</t>
  </si>
  <si>
    <t>Līkums 60.3 x 2.9 - EN 10253-2 - Tips - A - 3D - 90 - P235GH TC1</t>
  </si>
  <si>
    <t>Līkums 42.4 x 2.6 - EN 10253-2 - Tips - A - 3D - 90 - P235GH TC1</t>
  </si>
  <si>
    <t>Līkums 33.7 x 2.6 - EN 10253-2 - Tips - A - 3D - 90 - P235GH TC1</t>
  </si>
  <si>
    <t>Līkums 33.7 x 2.6 - EN 10253-2 - Tips - A - 3D - 45 - P235GH TC1</t>
  </si>
  <si>
    <t>Līkums 21.3 x 2.3 - EN 10253-2 - Tips - A - 3D - 90 - P235GH TC1</t>
  </si>
  <si>
    <t>Līkums 21.3 x 2.3 - EN 10253-2 - Tips - A - 3D - 45 - P235GH TC1</t>
  </si>
  <si>
    <t>Līkums 21.3 x 2.0 - EN 10253-2 - Tips - A - 3D - 90 - 1.4307/304L</t>
  </si>
  <si>
    <t>Trejgabals   114.3 x 114.3 x 3.6 - EN 10253-2 - Tips - A - P235GH</t>
  </si>
  <si>
    <t>Trejgabals   114.3 x 88.9 x 3.6 - EN 10253-2 - Tips - A - P235GH</t>
  </si>
  <si>
    <t>Trejgabals   114.3 x 48,3 x 3.6 - EN 10253-2 - Tips - A - P235GH</t>
  </si>
  <si>
    <t>Trejgabals   42.4 x 42.4 x 2.6 - EN 10253-2 - Tips - A - P235GH</t>
  </si>
  <si>
    <t>Trejgabals   42.4 x 21.3 x 2.6 - EN 10253-2 - Tips - A - P235GH</t>
  </si>
  <si>
    <t>Trejgabals   33.7 x 33.7 x 2.6 - EN 10253-2 - Tips - A - P235GH</t>
  </si>
  <si>
    <t>Trejgabals   33.7 x 21.3 x 2.6 - EN 10253-2 - Tips - A - P235GH</t>
  </si>
  <si>
    <t>Trejgabals   26.9 x 26.9 х 2.0 - EN 10253-2 - Tips - A - P235GH</t>
  </si>
  <si>
    <t>Centriska diametra pāreja 114.3 x 3.6 / 88.9 x 3.2 - EN 10253-2 - Tips - A - P235GH</t>
  </si>
  <si>
    <t>Centriska diametra pāreja 114.3 x 3.6 / 76.1 x 2.9 - EN 10253-2 - Tips - A - P235GH</t>
  </si>
  <si>
    <t>Centriska diametra pāreja 114.3 x 3.6 / 60.3 x 2.9 - EN 10253-2 - Tips - A - P235GH</t>
  </si>
  <si>
    <t>Centriska diametra pāreja 60.3 x 2.9 / 42.4 x 2.6 - EN 10253-2 - Tips - A - P235GH</t>
  </si>
  <si>
    <t>Centriska diametra pāreja 60.3 x 2.9 / 33.7 x 2.6 - EN 10253-2 - Tips - A - P235GH</t>
  </si>
  <si>
    <t>Centriska diametra pāreja 48,3 x 3.6 / 42.4 x 2.6 - EN 10253-2 - Tips - A - P235GH</t>
  </si>
  <si>
    <t>Centriska diametra pāreja 48,3 x 3.6 / 33.7 x 2.6 - EN 10253-2 - Tips - A - P235GH</t>
  </si>
  <si>
    <t>Centriska diametra pāreja 42.4 x 2.6 / 33.7 x 2.6 - EN 10253-2 - Tips - A - P235GH</t>
  </si>
  <si>
    <t>Atloki. Stiprinājumi. Blīves.</t>
  </si>
  <si>
    <t>Atloks EN1092-1/11B/ DN100/PN6/P245GH</t>
  </si>
  <si>
    <t>Atloks EN1092-1/11B/ DN65/PN16/P245GH</t>
  </si>
  <si>
    <t>Atloks EN1092-1/11B/ DN50/PN16/P245GH</t>
  </si>
  <si>
    <t>Armatūra</t>
  </si>
  <si>
    <t>Lodveida noslēgvārsts ar rokas vadību, metināms, DN100; PN10; T=80°C</t>
  </si>
  <si>
    <t>Lodveida noslēgvārsts ar rokas vadību, metināms, DN80; PN10; T=80°C</t>
  </si>
  <si>
    <t>Lodveida noslēgvārsts ar elektropiedziņu, metināms, DN80; PN10; T=80°C</t>
  </si>
  <si>
    <t>Lodveida noslēgvārsts ar rokas vadību, vītnes vai metināms, DN32; PN10; T=80°C</t>
  </si>
  <si>
    <t>Lodveida noslēgvārsts ar rokas vadību, vītnes vai metināms, DN25; PN10; T=80°C</t>
  </si>
  <si>
    <t>Lodveida noslēgvārsts ar elektropiedziņu, vītnes vai metināms, DN25; PN10; T=80°C</t>
  </si>
  <si>
    <t>Elektromagnētiskais vārsts, vītnes vai metināms, DN25; PN10; T=80°C</t>
  </si>
  <si>
    <t>Lodveida noslēgvārsts ar rokas vadību, vītnes vai metināms, DN15; PN10; T=80°C</t>
  </si>
  <si>
    <t>Starpatloku pretvārsts. Komplektā ar atlokiem, stiprinājumu un blīvēm, DN100; PN10; T=80C</t>
  </si>
  <si>
    <t>Pretvārsts, vītnes vai metināms, DN25; PN10; T=20C</t>
  </si>
  <si>
    <t>Pretvārsts, vītnes vai metināms, DN15; PN10; T=20C</t>
  </si>
  <si>
    <t>Filtrs, atloku savienojums. Komplektā ar pretatlokiem, stiprinājumu un blīvēm, DN100; PN10; T=60C</t>
  </si>
  <si>
    <t>Filtrs, vītnes vai metināms, DN25; PN10; T=60C</t>
  </si>
  <si>
    <t>Aukstā ūdens skaitītājs, vītnes, DN25; PN10; T=60C</t>
  </si>
  <si>
    <t>Siltuma skaitītājs Kamstrup Ultraflow 54,
ar kalkulatoru Multical 603, atloku savienojums. Komplektā ar pretatlokiem, stiprinājumu un blīvēm, Qnom=40 m³/h; DN80; PN25</t>
  </si>
  <si>
    <t>Drošības vārsts, vītnes. DN 40/65; PN 10; P/atv.=6 bar</t>
  </si>
  <si>
    <t>Drošības vārsts, vītnes. DN 25; PN 10; P/atv.=6 bar</t>
  </si>
  <si>
    <t>Automatiskais atgaisotājs, 1/2"</t>
  </si>
  <si>
    <t>Mērinstrumenti</t>
  </si>
  <si>
    <t>Besšuvju tērauda caurule 21.3 x 2.3  - EN10216-2 - P235GH TC1</t>
  </si>
  <si>
    <t>Lodveida noslēgvārsts ar rokas vadību, metināts savienojums, DN15; PN10; T=60C</t>
  </si>
  <si>
    <t>Manometra krāns WATTS, RM15 1/2 " i-i; 25 bar</t>
  </si>
  <si>
    <t>Manometrs WIKA, D100-R 1/2 " i-i; 0...6 bar verificēts</t>
  </si>
  <si>
    <t xml:space="preserve">Termometrs WATTS, T100 0-80C 1/2 " (l=100 mm) </t>
  </si>
  <si>
    <t>Siltumizolācija</t>
  </si>
  <si>
    <t>Karstumizturīgais pretkorozijas grunts metālam. Maksimālā temperatūra 100C</t>
  </si>
  <si>
    <t>Cinkotas skārda pārklājums, s=0,5 mm</t>
  </si>
  <si>
    <t>Akmens vates paklāji, Paroc Pro Wired WR 660, s=40 mm</t>
  </si>
  <si>
    <t>Cauruļvadu siltumizolācijas čaulas, iekšējais diametrs ∅115, Paroc Pro Section 100, s=40 mm</t>
  </si>
  <si>
    <t>Cauruļvadu siltumizolācijas čaulas, iekšējais diametrs ∅90, Paroc Pro Section 100, s=40 mm</t>
  </si>
  <si>
    <t>Cauruļvadu siltumizolācijas čaulas, iekšējais diametrs ∅43, Paroc Pro Section 100, s=30 mm</t>
  </si>
  <si>
    <t>Cauruļvadu siltumizolācijas čaulas, iekšējais diametrs ∅34, Paroc Pro Section 100, s=30 mm</t>
  </si>
  <si>
    <t>Cauruļvadu siltumizolācijas čaulas, iekšējais diametrs ∅34, Termoflex, s=6 mm</t>
  </si>
  <si>
    <t>Cauruļvadu siltumizolācijas čaulas, iekšējais diametrs ∅22, Termoflex, s=6 mm</t>
  </si>
  <si>
    <t>Materiāli siltumizolācijas montāžai</t>
  </si>
  <si>
    <t>Materiāli cinkotā skārda lokšņu pārklājuma montāžai</t>
  </si>
  <si>
    <t xml:space="preserve"> Balsti un metāls stiprināšanai</t>
  </si>
  <si>
    <t xml:space="preserve">Slīdošais balsts Ø114.3 </t>
  </si>
  <si>
    <t>Slīdošais balsts Ø88,9</t>
  </si>
  <si>
    <t xml:space="preserve">Slīdošais balsts Ø76,1 </t>
  </si>
  <si>
    <t xml:space="preserve">Piekare Ø114.3 </t>
  </si>
  <si>
    <t>Piekare Ø88,9</t>
  </si>
  <si>
    <t>Atbalsta skava Ø42,4</t>
  </si>
  <si>
    <t>Atbalsta skava Ø33,7</t>
  </si>
  <si>
    <t>Atbalsta skava Ø21,3</t>
  </si>
  <si>
    <t>Kvadrātveida caurule 80x80x3</t>
  </si>
  <si>
    <t>Metāla loksne s=6 mm, S235 JR</t>
  </si>
  <si>
    <t>UPN100 profils , S235 JR</t>
  </si>
  <si>
    <t>Dūmgāzu traks</t>
  </si>
  <si>
    <t>Dūmgāzu vads Ø250; L=0.5 m</t>
  </si>
  <si>
    <t>Dūmgāzu vads Ø400; L=0.15 m</t>
  </si>
  <si>
    <t>Dūmgāzu vads Ø400; L=0.42 m</t>
  </si>
  <si>
    <t>Dūmgāzu vads Ø400; L=0.5 m</t>
  </si>
  <si>
    <t>Dūmgāzu vads Ø400; L=0.965 m</t>
  </si>
  <si>
    <t xml:space="preserve">Dūmgāzu  kolektors Ø400 ar drenāža  īscauruli 1" </t>
  </si>
  <si>
    <t xml:space="preserve">Dūmgāzu  kolektors Ø400 ar paraugu noņemšanas īscauruli 1"        </t>
  </si>
  <si>
    <t>Dūmgāzu adaptors Ø250</t>
  </si>
  <si>
    <t>Dūmgāzu līkums 87° Ø250</t>
  </si>
  <si>
    <t>Dūmgāzu līkums ar lūku 90° Ø400</t>
  </si>
  <si>
    <t>Dūmgāzu līkums 45° Ø400</t>
  </si>
  <si>
    <t>Dūmgāzu trejgabals 90° Ø400/Ø250</t>
  </si>
  <si>
    <t>Dūmgāzu blīvripa Ø400</t>
  </si>
  <si>
    <t>Dūmvāda izvads caur jumtu Ø400, komplektā ar blīvējumu un čaulu DN500, L=300*mm</t>
  </si>
  <si>
    <t>Dūmvāda jumtiņš Ø400</t>
  </si>
  <si>
    <t>Skavas balsts Ø400</t>
  </si>
  <si>
    <t>Pagrieziena šīberis ar elektropiedziņu .
Korpuss - nerūsējošais tērauds. Komplektā ar pretatlokiem, stiprinājumiem un blīvēm (MATERIĀLU IZMAKSAS IETVERTAS VAS SADAĻĀ p.2.4)</t>
  </si>
  <si>
    <t>Iekārta</t>
  </si>
  <si>
    <t>Gāzes ūdenssildāmais katls VIESSMANN VITOCROSSAL 200, Q=620 kW; Pdarb=6 bar; Tmax=95°</t>
  </si>
  <si>
    <t>Gāzes deglis VIESSMANN MatriX CM2</t>
  </si>
  <si>
    <t>Tīklu ūdens sūknis KSB Etabloc 065-050-160 GG, Q=55 m³/h; H=20 mH₂O ar frekvences pārveidotāju ("frekvečnieku" skatīt tāmes VAS daļā)</t>
  </si>
  <si>
    <t>Karstā ūdens cirkulācijas sūknis GRUNDFOS Magna3 25-100 N, Qmax=5 m³/h; H=5 mH₂O</t>
  </si>
  <si>
    <t>Karstā ūdens boileris VIESSMANN Vitocell 100-V CVAA</t>
  </si>
  <si>
    <t>Spiediena uzturēšanas tvertne V=200 l tīklu ūdens sistēmai</t>
  </si>
  <si>
    <t>Izplešanas tvertne V=80 l karstā ūdens sistēmai</t>
  </si>
  <si>
    <t>Ķimikāliju dozēšana skābekļa
samazināšanai, Sūknis DDE 6-10 PR -PP/E/C-X-31U2U2FG + 56L tvertne + automātika</t>
  </si>
  <si>
    <t>Kondensāta neitralizacijas iekārta GENO-Neutra V N-210</t>
  </si>
  <si>
    <t>Esošas ūdens mikstināšanas sistēmas pieslēgšana</t>
  </si>
  <si>
    <t>Esošā gaisa sildītāja pārvietošana un pieslēgšana</t>
  </si>
  <si>
    <t>Palīgmateriāli un hidrauliskā pārbaude</t>
  </si>
  <si>
    <t>m.</t>
  </si>
  <si>
    <t>l.</t>
  </si>
  <si>
    <t>SM Sadaļa</t>
  </si>
  <si>
    <t>VAS Sadaļa</t>
  </si>
  <si>
    <t>I. Katla automātikas komplekts</t>
  </si>
  <si>
    <t>Kabeļu komplekts CM2 400-620kW, 7776714</t>
  </si>
  <si>
    <t>Automātika Bāze E, 7745556</t>
  </si>
  <si>
    <t>Kaskādes automātika Vitotronic 300 CM1, 7748598</t>
  </si>
  <si>
    <t>Kodējošais spraudnis 1045:02, 7555028</t>
  </si>
  <si>
    <t>K.ūd. Tvertnes temp. sens. NTC L=5800,7544848</t>
  </si>
  <si>
    <t>LON modulis</t>
  </si>
  <si>
    <t>Katla automātika Vitotronic 100 CC1, 7748600</t>
  </si>
  <si>
    <t>Savienotājvads LON, 7143495</t>
  </si>
  <si>
    <t>Slēg. pretest. LON</t>
  </si>
  <si>
    <t>Tālvadības vertēja Vitogate 300 BN/MB</t>
  </si>
  <si>
    <t>II. Lodveida vārstu elektropiedziņa</t>
  </si>
  <si>
    <t>Katlu atgaitas lodveida vārsta elektropiedziņa</t>
  </si>
  <si>
    <t>K.ūd. boilera uzsildīšanas lodveida vārsta elektropiedziņa</t>
  </si>
  <si>
    <t>Gaisa sildītāja lodveida vārsta elektropiedziņa</t>
  </si>
  <si>
    <t>Dūmgāzu vārsts ar elektropiedziņu</t>
  </si>
  <si>
    <t>III. Sensori un devēji</t>
  </si>
  <si>
    <t>Tīklu diferenciālais spiediena devējs, DPL6/V , 0-10V, 0-6bar</t>
  </si>
  <si>
    <t>Kopējās turpgaitas temperatūras devējs NTC10K</t>
  </si>
  <si>
    <t>Karstā ūdens boilera temperatūras sensors NTC10K</t>
  </si>
  <si>
    <t>Katlu temperatūras sensors</t>
  </si>
  <si>
    <t>Āra temperatūras sensors</t>
  </si>
  <si>
    <t>IV. Kabeļu sistēmas</t>
  </si>
  <si>
    <t>Kabelis ar vara dzīslām, ekranēts, šķērsgriezums 2x0,5mm²</t>
  </si>
  <si>
    <t>Kabelis ar vara dzīslām, šķērsgriezums 3x0,5mm²</t>
  </si>
  <si>
    <t>V. Sadalnes galvenās komponentes</t>
  </si>
  <si>
    <t>Ievadautomāts NG125 3P C63</t>
  </si>
  <si>
    <t>Pārsprieguma aizsardzība iPRD1 12.5r 3P+N 1+2. tips</t>
  </si>
  <si>
    <t>Pārsprieguma aizsardzības īsslēguma automātslēdzis iC60N 3P C40</t>
  </si>
  <si>
    <t>Automātslēdzis iC60N 3P C16</t>
  </si>
  <si>
    <t>Automātslēdzis iC60N 1P C16</t>
  </si>
  <si>
    <t>Automātslēdzis iC60N 1P C6</t>
  </si>
  <si>
    <t>Automātslēdzis iC60N 1P B6</t>
  </si>
  <si>
    <t>Elektroenerģijas skaitītājs EM122-RTU-2P (100A)</t>
  </si>
  <si>
    <t>Elektrodzinēju pārslodzes aizsardzība GV2ME04</t>
  </si>
  <si>
    <t>Elektrodzinēju pārslodzes aizsardzība GV2ME06</t>
  </si>
  <si>
    <t>Magnētiskais kontaktors 230VAC 4kW Tesys D</t>
  </si>
  <si>
    <t>Servisa rozete iPC 2P+E, DIN, 230VAC, 16A</t>
  </si>
  <si>
    <t>Sadalnes ventilators + filtra reste</t>
  </si>
  <si>
    <t>Sadalnes apgaismojums ar sensoru NSYLAMLDD</t>
  </si>
  <si>
    <t>UPS+24VDC barošanas avots SCP-75-24</t>
  </si>
  <si>
    <t>Dūmu detektora kontrollers ABAV-S3</t>
  </si>
  <si>
    <t>Dūmu detektors ar bāzi EA-318-2</t>
  </si>
  <si>
    <t>Trauksmes poga ar aizsargvāku GR-RS-21 + STI-6522-C</t>
  </si>
  <si>
    <t>Relejs 24VDC ar pamatni 788-516</t>
  </si>
  <si>
    <t>Relejs 230VAC ar pamatni 858-304</t>
  </si>
  <si>
    <t>Termostats 0-60°C, NSYCCOTHO</t>
  </si>
  <si>
    <t xml:space="preserve">Oglekļa monoksīds, SE237EC-S </t>
  </si>
  <si>
    <t>Trauksmes gaisma ar skaņu  STI-SA5000-R</t>
  </si>
  <si>
    <t>Papildmateriāli, dzīslas, kabeļu penāli, marķējumi, klemmes u.c.</t>
  </si>
  <si>
    <t>Montāžas darbi</t>
  </si>
  <si>
    <t xml:space="preserve">Esošais "Itron" gāzes patēriņa skaitītājs G-65, ar korekt.midiElcorб Qmax=100m3/h, Qmin 3m3/h,DN50 </t>
  </si>
  <si>
    <t xml:space="preserve">"Tartarini" gāzes spiediena regulators B249 Q=250m3/h, Pie 3bar, </t>
  </si>
  <si>
    <t>"MADAS" Elektromagnētiskais vārsts DN50, PN4, M16RM NA</t>
  </si>
  <si>
    <t>"SEITRON" gāzes noplūdes detektors, ar kabeļa garumu- 4.0m</t>
  </si>
  <si>
    <t>"MADAS" gāzes filtrs DN50, PN6</t>
  </si>
  <si>
    <t>Tvana gāzes detektors-signalizators KENNER CD-703 ar iebūvēto bateriju</t>
  </si>
  <si>
    <t>Lodveida krāns PN16, DN50 (ar atlokiem)</t>
  </si>
  <si>
    <t>Lodveida krāns PN16, DN80 (metin.)</t>
  </si>
  <si>
    <t>Lodveida krāns PN40, DN25</t>
  </si>
  <si>
    <t>Lodveida krāns PN40, DN15</t>
  </si>
  <si>
    <t xml:space="preserve">Spiedpogkrāns DN15 PN10 </t>
  </si>
  <si>
    <t>MARCHEL manometrs 0-6 bar</t>
  </si>
  <si>
    <t>MARCHEL manometrs 0-100 mbar</t>
  </si>
  <si>
    <t>Manometrs diferenciālais 0-6 bar ar mikrofiltru</t>
  </si>
  <si>
    <t>Gāzes sietiņfiltrs DN50</t>
  </si>
  <si>
    <t>Tērauda caurules EN 10208-1-L245GA, ∅ 114,3 x 3,6</t>
  </si>
  <si>
    <t>Tērauda caurule EN 10208-1-L245GA, ∅ 88,9 x 3,6</t>
  </si>
  <si>
    <t>Tērauda caurule EN 10208-1-L245GA, ∅ 60,3 x 2,9</t>
  </si>
  <si>
    <t>Tērauda caurule EN 10208-1-L245GA, ∅ 48,3 x 2,6</t>
  </si>
  <si>
    <t>Tērauda caurule EN 10208-1-L245GA, ∅ 33,7 x 2,6</t>
  </si>
  <si>
    <t>Tērauda caurule EN 10208-1-L245GA, ∅ 21,3 x 2,3</t>
  </si>
  <si>
    <t>Tērauda caurule EN 10208-1-L245GA, ∅ 168,3 x 4,0</t>
  </si>
  <si>
    <t>Tērauda caurule EN 10208-1-L245GA, ∅ 76,1 x 2,9</t>
  </si>
  <si>
    <t>Līkums tērauda metin. ∅ 114,3 x 3,6 P265GH</t>
  </si>
  <si>
    <t>Līkums tērauda metin. ∅ 88.9 x 3.2 P235GH</t>
  </si>
  <si>
    <t>Līkums tērauda metin. ∅ 60,3 x 2,9 P235GH</t>
  </si>
  <si>
    <t>Līkums tērauda metin. ∅ 48,3 x 2,6 P235GH</t>
  </si>
  <si>
    <t>Līkums tērauda metin. ∅ 33,7 x 2,6 P235GH</t>
  </si>
  <si>
    <t>Pāreja tēr.metin. ∅ 114.3x3.6/ 88.9 x 3.2 P235GH</t>
  </si>
  <si>
    <t>Pāreja tēr.metin. ∅ 88.9x3.2/ 48,3 x 2,6 P235GH</t>
  </si>
  <si>
    <t>Pāreja tēr.metin. ∅ 60.3x2.9/ 48,3 x 2,6 P235GH</t>
  </si>
  <si>
    <t>T-gabals tērauda metin. ∅ 114,3 x 3,6 P265GH</t>
  </si>
  <si>
    <t>T-gabals tērauda metin. ∅ 33,7 x 2,6 P265GH</t>
  </si>
  <si>
    <t>Apskavas balsts Dn100</t>
  </si>
  <si>
    <t>Apskavas balsts Dn80</t>
  </si>
  <si>
    <t>Apskavas balsts Dn50</t>
  </si>
  <si>
    <t>Apskavas balsts Dn20/Dn25</t>
  </si>
  <si>
    <t>Kvadrātveida caurule 50x50x3</t>
  </si>
  <si>
    <t>Dzeltena krāsa gazesvadām</t>
  </si>
  <si>
    <t>Palīgmateriāli un gāzesvada pārbaude</t>
  </si>
  <si>
    <t>Izpilddokumentācija</t>
  </si>
  <si>
    <t>GA sadaļa</t>
  </si>
  <si>
    <t>I. SADALNES</t>
  </si>
  <si>
    <t>Katlumājas spēka sadalne (EL) ar komplektējošiem elementiem un stiprinājumiem, virspametuma uz sienas karināma, ne mazāk par IP55. Komplektācijā ietilpst visas komponentes, montāža, ieregulēšana un palaišana darba režīmā.</t>
  </si>
  <si>
    <t>II. SLĒDŽI un ROZETES</t>
  </si>
  <si>
    <t>Hermētisks slēdzis virsapmetuma instalācijai, 230V, In=10A, IP44</t>
  </si>
  <si>
    <t>Hermētisks lokālais drošības slēdzis virsapmetuma instalācijai, 400V, In=16A, IP65, ar signālu papildkontaktiem</t>
  </si>
  <si>
    <t>Virsapmetuma rozete 3P+N+PE, 400V, 16A</t>
  </si>
  <si>
    <t>Virsapmetuma rozete 1P+N+PE, 230V, 16A</t>
  </si>
  <si>
    <t>III. KABEĻI UN CAURULES</t>
  </si>
  <si>
    <t>Kabelis ar vara dzīslām, šķērsgriezums YSLY-JZ 5x16mm²</t>
  </si>
  <si>
    <t>Kabelis ar vara dzīslām, šķērsgriezums NYY-J 5x2,5mm²</t>
  </si>
  <si>
    <t>Kabelis ar vara dzīslām, šķērsgriezums CYKY X-J 5x2,5mm²</t>
  </si>
  <si>
    <t>Kabelis ar vara dzīslām, šķērsgriezums (N)YM-PLUS 3x1,5mm²</t>
  </si>
  <si>
    <t>Kabelis ar vara dzīslām, šķērsgriezums OMY 4x0,75mm²</t>
  </si>
  <si>
    <t>Kabelis ar vara dzīslām, šķērsgriezums H03VV-F 4x0,75mm²</t>
  </si>
  <si>
    <t>Kabelis ar vara dzīslām, šķērsgriezums H03VV-F 3x0,75mm²</t>
  </si>
  <si>
    <t>Kabelis ar vara dzīslām, ekranēts, šķērsgriezums YSLY-JZ 600 4x2,5mm²</t>
  </si>
  <si>
    <t>PVH caurule (cietā) Ø20-Ø50mm komplektā ar stiprinājumiem, savienojumiem un pagrieziena elementiem</t>
  </si>
  <si>
    <t>IV. KATLUMĀJAS ZIBENSAIZSARDZĪBAS APRĪKOJUMS</t>
  </si>
  <si>
    <t xml:space="preserve">Alumīnija apaļvads Ø8mm </t>
  </si>
  <si>
    <t>Apaļvada stiprinājumi uz jumta seguma (ik pēc 1m)</t>
  </si>
  <si>
    <t>Krustveida savienotājs</t>
  </si>
  <si>
    <t xml:space="preserve">Karsti cinkotā tērauda apaļvads Ø8mm </t>
  </si>
  <si>
    <t xml:space="preserve">Karsti cinkotā tērauda apaļvads Ø8mm stiprinājumi pie fasādes (ik pēc 1m) </t>
  </si>
  <si>
    <t>isCon® izolēts zibensstrāvas novadītājs, Professional Plus, gaiši pelēks</t>
  </si>
  <si>
    <t>isCon® izolēts zibensuztverējs, L=1000mm</t>
  </si>
  <si>
    <t>Izolēto zibens uztverēju stiprinājums komplekts pie dūmvada</t>
  </si>
  <si>
    <t>Karsti cinkotā tērauda apaļvads Ø10mm</t>
  </si>
  <si>
    <t xml:space="preserve">Mērījumu savienojums </t>
  </si>
  <si>
    <t>Montāžas izstrādājumu palīgmateriālu komplekts 
(klemmes, kronšteini, ķēdes un citi stiprināšanas elementi)</t>
  </si>
  <si>
    <t>V. ĀRĒJAIS ZEMĒJUMA KONTŪRS UN POTENCIĀLU IZLĪDZINĀŠANA</t>
  </si>
  <si>
    <t>Caurules (kab. aizsardzības aprīkojums)</t>
  </si>
  <si>
    <t>Dālītā kabeļa aizsargcaurule PE D=160, 750N</t>
  </si>
  <si>
    <t>Kabeļu aizsargcaurule PE D=50, 450N</t>
  </si>
  <si>
    <t>Ārējais zemējuma kontūrs</t>
  </si>
  <si>
    <t>Karsti cinkotā tērauda plakandzelzs lenta 40x4mm</t>
  </si>
  <si>
    <t>Karsti cinkots apaļdzelzs zemējuma stienis Ø=20mm; L=1,5m</t>
  </si>
  <si>
    <t>Savienojuma klemme apaļdzelzim un plakanvadam, 20mm ST FT</t>
  </si>
  <si>
    <t>Stieņa spice TE 20</t>
  </si>
  <si>
    <t>Elektroda un tēraudas plakandzelzs lentas savienojums</t>
  </si>
  <si>
    <t>Antikorozijas lenta L=10m</t>
  </si>
  <si>
    <t>Iekšējā potenciālu izlīdzināšanas / zemējuma materiāli</t>
  </si>
  <si>
    <t>Karsti cinkotā tērauda plakandzelzs lenta 30x3,5mm</t>
  </si>
  <si>
    <t>Vara vads lokans šķērsgr. 35mm² (dzelteni-zaļš)</t>
  </si>
  <si>
    <t>Vara vads lokans šķērsgr. 25mm² (dzelteni-zaļš) iekārtu zemēšanai</t>
  </si>
  <si>
    <t>Vara vads lokans šķērsgr. 6mm² (dzelteni-zaļš) iekārtu zemēšanai</t>
  </si>
  <si>
    <t>Galvenā zemējuma kopne (GZK)</t>
  </si>
  <si>
    <t>Antikorozijas pārklājums</t>
  </si>
  <si>
    <t>Celtniecības smiltis</t>
  </si>
  <si>
    <t>Palīgmateriāli</t>
  </si>
  <si>
    <t>Zemējuma un kabeļu līniju izbūves/aizsardzības darbi</t>
  </si>
  <si>
    <t>Tranšeja horizontālam zemēšanas kontūram un kabelim 5x16mm²</t>
  </si>
  <si>
    <t>Horizontālā zemētāja un kabeļa 5x16mm² montāža tranšejā</t>
  </si>
  <si>
    <t>Vertikālā zemētāja montāža dziļumā līdz 10m montāža</t>
  </si>
  <si>
    <t>Ārējo tīklu caurules zemējums (ievadiem)</t>
  </si>
  <si>
    <t>Teritorijas labiekārtošana un asfalta seguma atjaunošana iekļaujot materiāla izmaksas</t>
  </si>
  <si>
    <t>Iekšējā potenciālu izlīdzināšanas ierīkošana</t>
  </si>
  <si>
    <t>Vara vada lokāno kabeļu izbūve</t>
  </si>
  <si>
    <t>Organizatoriskie pasākumi</t>
  </si>
  <si>
    <t>Dokumentācijas sagatavošana nodošanai</t>
  </si>
  <si>
    <t>VI. KABEĻU SISTĒMAS</t>
  </si>
  <si>
    <t>Kabeļu rene karsti cinkota 300x60 komplektā ar stiprinājuma elementiem un pagriezieniem, MEKA vai ekvivalents</t>
  </si>
  <si>
    <t>Kabeļu rene karsti cinkota 100x60 komplektā ar stiprinājuma elementiem un pagriezieniem, MEKA vai ekvivalents</t>
  </si>
  <si>
    <t>VII. CITI</t>
  </si>
  <si>
    <t>Tīklu sūkņu frekvences pārveidotāji, VACON0100-3L-0012-5-FLOW IP54, ar sūkņu kaskādes vadību.</t>
  </si>
  <si>
    <t>Avārijas skedzis-stoppoga ārējai uzstadīšanai</t>
  </si>
  <si>
    <t>VIII IEVADA SPĒKA KABEĻA SAVIENOJUMS</t>
  </si>
  <si>
    <t>Kabeļu rene karsti cinkota 100x60 komplektā ar stiprinājuma elementiem un pagriezieniem, BAKS vai ekvivalents</t>
  </si>
  <si>
    <t>Kabeļu renes nosegvāks W-100mm, 0.5mm, PKR100H60/3, BAKS vai ekvivalents</t>
  </si>
  <si>
    <t>iepak.</t>
  </si>
  <si>
    <t>gab</t>
  </si>
  <si>
    <t>EL daļa</t>
  </si>
  <si>
    <t>Apkures katlu mājas atjaunošana</t>
  </si>
  <si>
    <t xml:space="preserve">Būvdarbu izpildes laikā nepieciešams nodrošināt nepārtrauktu un netraucēt trolejbusa parka darbību. </t>
  </si>
  <si>
    <t>Būvdarbu izpildes visu galveno resursu informācija ir norādīta būvprojektā.</t>
  </si>
  <si>
    <t>Virsizdevumi (  %)</t>
  </si>
  <si>
    <t>Peļņa (  %)</t>
  </si>
  <si>
    <t>Karstā ūdens pagaidu pieslēgums</t>
  </si>
  <si>
    <t>Karstā ūdens boileris VIESSMANN Vitocell 100-V CVAA (SM sadaļa) pieslēgt pie esošās siltumtrases</t>
  </si>
  <si>
    <t>Esošo apkures sūkņu montāža</t>
  </si>
  <si>
    <t>Aukstā un karstā ūdens pievienošana pie esošajie tīkliem</t>
  </si>
  <si>
    <t>Stiprinājumi</t>
  </si>
  <si>
    <t>Pēc katlu mājas izbūves tīklu pārslēgšana iepriekšējā stāvvoklī</t>
  </si>
  <si>
    <t>Nr.1-6</t>
  </si>
  <si>
    <t>Lokālā tāme Nr.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</si>
</sst>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s_-;\-* #,##0.00\ _L_s_-;_-* &quot;-&quot;??\ _L_s_-;_-@_-"/>
  </numFmts>
  <fonts count="61">
    <font>
      <sz val="11"/>
      <color theme="1"/>
      <name val="Calibri"/>
      <family val="2"/>
      <scheme val="minor"/>
    </font>
    <font>
      <sz val="10"/>
      <name val="Arial"/>
      <family val="2"/>
      <charset val="204"/>
    </font>
    <font>
      <sz val="10"/>
      <name val="Arial"/>
      <family val="2"/>
      <charset val="186"/>
    </font>
    <font>
      <sz val="10"/>
      <name val="Helv"/>
    </font>
    <font>
      <sz val="11"/>
      <color theme="1"/>
      <name val="Times New Roman"/>
      <family val="1"/>
      <charset val="186"/>
    </font>
    <font>
      <u/>
      <sz val="11"/>
      <name val="Times New Roman"/>
      <family val="1"/>
      <charset val="186"/>
    </font>
    <font>
      <sz val="11"/>
      <name val="Times New Roman"/>
      <family val="1"/>
      <charset val="186"/>
    </font>
    <font>
      <b/>
      <sz val="11"/>
      <name val="Times New Roman"/>
      <family val="1"/>
      <charset val="186"/>
    </font>
    <font>
      <i/>
      <sz val="11"/>
      <name val="Times New Roman"/>
      <family val="1"/>
      <charset val="186"/>
    </font>
    <font>
      <vertAlign val="superscript"/>
      <sz val="11"/>
      <name val="Times New Roman"/>
      <family val="1"/>
      <charset val="186"/>
    </font>
    <font>
      <sz val="11"/>
      <color rgb="FF414142"/>
      <name val="Times New Roman"/>
      <family val="1"/>
      <charset val="186"/>
    </font>
    <font>
      <vertAlign val="superscript"/>
      <sz val="11"/>
      <color theme="1"/>
      <name val="Times New Roman"/>
      <family val="1"/>
      <charset val="186"/>
    </font>
    <font>
      <b/>
      <sz val="11"/>
      <name val="Times New Roman"/>
      <family val="1"/>
    </font>
    <font>
      <sz val="11"/>
      <name val="Times New Roman"/>
      <family val="1"/>
    </font>
    <font>
      <vertAlign val="superscript"/>
      <sz val="11"/>
      <name val="Times New Roman"/>
      <family val="1"/>
    </font>
    <font>
      <i/>
      <sz val="11"/>
      <name val="Times New Roman"/>
      <family val="1"/>
    </font>
    <font>
      <sz val="11"/>
      <color theme="1"/>
      <name val="Calibri"/>
      <family val="2"/>
      <scheme val="minor"/>
    </font>
    <font>
      <b/>
      <sz val="24"/>
      <color indexed="8"/>
      <name val="Arial"/>
      <family val="2"/>
      <charset val="204"/>
    </font>
    <font>
      <sz val="18"/>
      <color indexed="8"/>
      <name val="Arial"/>
      <family val="2"/>
      <charset val="204"/>
    </font>
    <font>
      <sz val="12"/>
      <color indexed="8"/>
      <name val="Arial"/>
      <family val="2"/>
      <charset val="204"/>
    </font>
    <font>
      <sz val="10"/>
      <color indexed="63"/>
      <name val="Arial"/>
      <family val="2"/>
      <charset val="204"/>
    </font>
    <font>
      <i/>
      <sz val="10"/>
      <color indexed="23"/>
      <name val="Arial"/>
      <family val="2"/>
      <charset val="204"/>
    </font>
    <font>
      <sz val="10"/>
      <color indexed="17"/>
      <name val="Arial"/>
      <family val="2"/>
      <charset val="204"/>
    </font>
    <font>
      <sz val="10"/>
      <color indexed="19"/>
      <name val="Arial"/>
      <family val="2"/>
      <charset val="204"/>
    </font>
    <font>
      <sz val="10"/>
      <color indexed="16"/>
      <name val="Arial"/>
      <family val="2"/>
      <charset val="204"/>
    </font>
    <font>
      <b/>
      <sz val="10"/>
      <color indexed="9"/>
      <name val="Arial"/>
      <family val="2"/>
      <charset val="204"/>
    </font>
    <font>
      <b/>
      <sz val="10"/>
      <color indexed="8"/>
      <name val="Arial"/>
      <family val="2"/>
      <charset val="204"/>
    </font>
    <font>
      <sz val="10"/>
      <color indexed="9"/>
      <name val="Arial"/>
      <family val="2"/>
      <charset val="204"/>
    </font>
    <font>
      <sz val="11"/>
      <color indexed="8"/>
      <name val="Calibri"/>
      <family val="2"/>
      <charset val="186"/>
    </font>
    <font>
      <sz val="11"/>
      <color indexed="9"/>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b/>
      <sz val="15"/>
      <color indexed="56"/>
      <name val="Calibri"/>
      <family val="2"/>
      <charset val="186"/>
    </font>
    <font>
      <b/>
      <sz val="13"/>
      <color indexed="56"/>
      <name val="Calibri"/>
      <family val="2"/>
      <charset val="186"/>
    </font>
    <font>
      <b/>
      <sz val="11"/>
      <color indexed="62"/>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b/>
      <sz val="11"/>
      <color indexed="63"/>
      <name val="Calibri"/>
      <family val="2"/>
      <charset val="186"/>
    </font>
    <font>
      <b/>
      <sz val="18"/>
      <color indexed="62"/>
      <name val="Cambria"/>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8"/>
      <name val="Calibri"/>
      <family val="2"/>
      <scheme val="minor"/>
    </font>
    <font>
      <sz val="11"/>
      <color theme="1"/>
      <name val="Times New Roman"/>
      <family val="1"/>
    </font>
    <font>
      <sz val="10"/>
      <name val="Helv"/>
      <family val="2"/>
      <charset val="204"/>
    </font>
    <font>
      <sz val="11"/>
      <color rgb="FF000000"/>
      <name val="Times New Roman"/>
      <family val="1"/>
      <charset val="186"/>
    </font>
    <font>
      <sz val="11"/>
      <color rgb="FF000000"/>
      <name val="Times New Roman"/>
      <family val="1"/>
      <charset val="204"/>
    </font>
    <font>
      <sz val="11"/>
      <color rgb="FFFF0000"/>
      <name val="Calibri"/>
      <family val="2"/>
      <scheme val="minor"/>
    </font>
    <font>
      <sz val="11"/>
      <color rgb="FFFF0000"/>
      <name val="Times New Roman"/>
      <family val="1"/>
    </font>
    <font>
      <b/>
      <sz val="11"/>
      <color rgb="FFFF0000"/>
      <name val="Times New Roman"/>
      <family val="1"/>
    </font>
    <font>
      <b/>
      <sz val="11"/>
      <color rgb="FFFF0000"/>
      <name val="Calibri"/>
      <family val="2"/>
      <charset val="186"/>
      <scheme val="minor"/>
    </font>
    <font>
      <b/>
      <sz val="14"/>
      <name val="Times New Roman"/>
      <family val="1"/>
      <charset val="186"/>
    </font>
    <font>
      <sz val="12"/>
      <name val="Times New Roman"/>
      <family val="1"/>
      <charset val="186"/>
    </font>
    <font>
      <b/>
      <sz val="12"/>
      <name val="Times New Roman"/>
      <family val="1"/>
      <charset val="186"/>
    </font>
    <font>
      <sz val="10"/>
      <name val="Times New Roman"/>
      <family val="1"/>
    </font>
    <font>
      <b/>
      <i/>
      <sz val="10"/>
      <name val="Times New Roman"/>
      <family val="1"/>
      <charset val="186"/>
    </font>
    <font>
      <sz val="10"/>
      <name val="Times New Roman"/>
      <family val="1"/>
      <charset val="186"/>
    </font>
    <font>
      <b/>
      <sz val="10"/>
      <name val="Times New Roman"/>
      <family val="1"/>
      <charset val="186"/>
    </font>
    <font>
      <sz val="10"/>
      <color theme="1"/>
      <name val="Times New Roman"/>
      <family val="1"/>
      <charset val="186"/>
    </font>
  </fonts>
  <fills count="3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24"/>
      </patternFill>
    </fill>
    <fill>
      <patternFill patternType="solid">
        <fgColor indexed="31"/>
        <bgColor indexed="24"/>
      </patternFill>
    </fill>
    <fill>
      <patternFill patternType="solid">
        <fgColor indexed="29"/>
        <bgColor indexed="45"/>
      </patternFill>
    </fill>
    <fill>
      <patternFill patternType="solid">
        <fgColor indexed="45"/>
        <bgColor indexed="29"/>
      </patternFill>
    </fill>
    <fill>
      <patternFill patternType="solid">
        <fgColor indexed="26"/>
        <bgColor indexed="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22"/>
        <bgColor indexed="31"/>
      </patternFill>
    </fill>
    <fill>
      <patternFill patternType="solid">
        <fgColor indexed="44"/>
        <bgColor indexed="31"/>
      </patternFill>
    </fill>
    <fill>
      <patternFill patternType="solid">
        <fgColor indexed="43"/>
        <bgColor indexed="26"/>
      </patternFill>
    </fill>
    <fill>
      <patternFill patternType="solid">
        <fgColor indexed="11"/>
        <bgColor indexed="49"/>
      </patternFill>
    </fill>
    <fill>
      <patternFill patternType="solid">
        <fgColor indexed="51"/>
        <bgColor indexed="13"/>
      </patternFill>
    </fill>
    <fill>
      <patternFill patternType="solid">
        <fgColor indexed="49"/>
        <bgColor indexed="40"/>
      </patternFill>
    </fill>
    <fill>
      <patternFill patternType="solid">
        <fgColor indexed="30"/>
        <bgColor indexed="21"/>
      </patternFill>
    </fill>
    <fill>
      <patternFill patternType="solid">
        <fgColor indexed="20"/>
        <bgColor indexed="36"/>
      </patternFill>
    </fill>
    <fill>
      <patternFill patternType="solid">
        <fgColor indexed="52"/>
        <bgColor indexed="51"/>
      </patternFill>
    </fill>
    <fill>
      <patternFill patternType="solid">
        <fgColor indexed="8"/>
        <bgColor indexed="58"/>
      </patternFill>
    </fill>
    <fill>
      <patternFill patternType="solid">
        <fgColor indexed="23"/>
        <bgColor indexed="55"/>
      </patternFill>
    </fill>
    <fill>
      <patternFill patternType="solid">
        <fgColor indexed="24"/>
        <bgColor indexed="41"/>
      </patternFill>
    </fill>
    <fill>
      <patternFill patternType="solid">
        <fgColor indexed="62"/>
        <bgColor indexed="56"/>
      </patternFill>
    </fill>
    <fill>
      <patternFill patternType="solid">
        <fgColor indexed="10"/>
        <bgColor indexed="16"/>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7"/>
        <bgColor indexed="24"/>
      </patternFill>
    </fill>
    <fill>
      <patternFill patternType="solid">
        <fgColor indexed="9"/>
        <bgColor indexed="26"/>
      </patternFill>
    </fill>
    <fill>
      <patternFill patternType="solid">
        <fgColor indexed="55"/>
        <bgColor indexed="23"/>
      </patternFill>
    </fill>
    <fill>
      <patternFill patternType="solid">
        <fgColor indexed="16"/>
        <bgColor indexed="10"/>
      </patternFill>
    </fill>
  </fills>
  <borders count="3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128">
    <xf numFmtId="0" fontId="0" fillId="0" borderId="0"/>
    <xf numFmtId="0" fontId="2" fillId="0" borderId="0"/>
    <xf numFmtId="0" fontId="3" fillId="0" borderId="0"/>
    <xf numFmtId="164" fontId="1" fillId="0" borderId="0" applyFont="0" applyFill="0" applyBorder="0" applyAlignment="0" applyProtection="0"/>
    <xf numFmtId="0" fontId="3" fillId="0" borderId="0"/>
    <xf numFmtId="0" fontId="16" fillId="0" borderId="0"/>
    <xf numFmtId="0" fontId="28" fillId="4" borderId="0" applyNumberFormat="0" applyBorder="0" applyAlignment="0" applyProtection="0"/>
    <xf numFmtId="0" fontId="1" fillId="0" borderId="0"/>
    <xf numFmtId="0" fontId="1" fillId="0" borderId="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4"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8" borderId="0" applyNumberFormat="0" applyBorder="0" applyAlignment="0" applyProtection="0"/>
    <xf numFmtId="0" fontId="28" fillId="4"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6"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6"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2" borderId="0" applyNumberFormat="0" applyBorder="0" applyAlignment="0" applyProtection="0"/>
    <xf numFmtId="0" fontId="29" fillId="19" borderId="0" applyNumberFormat="0" applyBorder="0" applyAlignment="0" applyProtection="0"/>
    <xf numFmtId="0" fontId="29" fillId="17" borderId="0" applyNumberFormat="0" applyBorder="0" applyAlignment="0" applyProtection="0"/>
    <xf numFmtId="0" fontId="29" fillId="6" borderId="0" applyNumberFormat="0" applyBorder="0" applyAlignment="0" applyProtection="0"/>
    <xf numFmtId="0" fontId="29" fillId="20" borderId="0" applyNumberFormat="0" applyBorder="0" applyAlignment="0" applyProtection="0"/>
    <xf numFmtId="0" fontId="26" fillId="0" borderId="0" applyNumberFormat="0" applyFill="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6" fillId="23" borderId="0" applyNumberFormat="0" applyBorder="0" applyAlignment="0" applyProtection="0"/>
    <xf numFmtId="0" fontId="29" fillId="1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19" borderId="0" applyNumberFormat="0" applyBorder="0" applyAlignment="0" applyProtection="0"/>
    <xf numFmtId="0" fontId="29" fillId="17" borderId="0" applyNumberFormat="0" applyBorder="0" applyAlignment="0" applyProtection="0"/>
    <xf numFmtId="0" fontId="29" fillId="28" borderId="0" applyNumberFormat="0" applyBorder="0" applyAlignment="0" applyProtection="0"/>
    <xf numFmtId="0" fontId="24" fillId="29" borderId="0" applyNumberFormat="0" applyBorder="0" applyAlignment="0" applyProtection="0"/>
    <xf numFmtId="0" fontId="30" fillId="30" borderId="10" applyNumberFormat="0" applyAlignment="0" applyProtection="0"/>
    <xf numFmtId="0" fontId="30" fillId="12" borderId="10" applyNumberFormat="0" applyAlignment="0" applyProtection="0"/>
    <xf numFmtId="0" fontId="31" fillId="31" borderId="11" applyNumberFormat="0" applyAlignment="0" applyProtection="0"/>
    <xf numFmtId="0" fontId="25" fillId="32" borderId="0" applyNumberFormat="0" applyBorder="0" applyAlignment="0" applyProtection="0"/>
    <xf numFmtId="0" fontId="32" fillId="0" borderId="0" applyNumberFormat="0" applyFill="0" applyBorder="0" applyAlignment="0" applyProtection="0"/>
    <xf numFmtId="0" fontId="21" fillId="0" borderId="0" applyNumberFormat="0" applyFill="0" applyBorder="0" applyAlignment="0" applyProtection="0"/>
    <xf numFmtId="0" fontId="22" fillId="9"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33" fillId="0" borderId="12" applyNumberFormat="0" applyFill="0" applyAlignment="0" applyProtection="0"/>
    <xf numFmtId="0" fontId="19" fillId="0" borderId="0" applyNumberFormat="0" applyFill="0" applyBorder="0" applyAlignment="0" applyProtection="0"/>
    <xf numFmtId="0" fontId="34" fillId="0" borderId="13" applyNumberFormat="0" applyFill="0" applyAlignment="0" applyProtection="0"/>
    <xf numFmtId="0" fontId="35" fillId="0" borderId="14" applyNumberFormat="0" applyFill="0" applyAlignment="0" applyProtection="0"/>
    <xf numFmtId="0" fontId="36" fillId="0" borderId="15"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14" borderId="10" applyNumberFormat="0" applyAlignment="0" applyProtection="0"/>
    <xf numFmtId="0" fontId="37" fillId="4" borderId="10" applyNumberFormat="0" applyAlignment="0" applyProtection="0"/>
    <xf numFmtId="0" fontId="38" fillId="0" borderId="18" applyNumberFormat="0" applyFill="0" applyAlignment="0" applyProtection="0"/>
    <xf numFmtId="0" fontId="23" fillId="8" borderId="0" applyNumberFormat="0" applyBorder="0" applyAlignment="0" applyProtection="0"/>
    <xf numFmtId="0" fontId="20" fillId="8" borderId="10" applyNumberFormat="0" applyAlignment="0" applyProtection="0"/>
    <xf numFmtId="0" fontId="39" fillId="30" borderId="16" applyNumberFormat="0" applyAlignment="0" applyProtection="0"/>
    <xf numFmtId="0" fontId="39" fillId="12" borderId="16"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applyNumberFormat="0" applyFill="0" applyBorder="0" applyAlignment="0" applyProtection="0"/>
    <xf numFmtId="0" fontId="1" fillId="0" borderId="0"/>
    <xf numFmtId="0" fontId="1" fillId="0" borderId="0"/>
    <xf numFmtId="0" fontId="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17" applyNumberFormat="0" applyFill="0" applyAlignment="0" applyProtection="0"/>
    <xf numFmtId="0" fontId="42" fillId="0" borderId="19" applyNumberFormat="0" applyFill="0" applyAlignment="0" applyProtection="0"/>
    <xf numFmtId="0" fontId="24" fillId="0" borderId="0" applyNumberFormat="0" applyFill="0" applyBorder="0" applyAlignment="0" applyProtection="0"/>
    <xf numFmtId="0" fontId="43" fillId="0" borderId="0" applyNumberFormat="0" applyFill="0" applyBorder="0" applyAlignment="0" applyProtection="0"/>
    <xf numFmtId="0" fontId="1" fillId="0" borderId="0"/>
    <xf numFmtId="0" fontId="1" fillId="0" borderId="0"/>
    <xf numFmtId="0" fontId="1"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6" fillId="0" borderId="0" applyNumberFormat="0" applyFill="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6" fillId="23"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4" fillId="29" borderId="0" applyNumberFormat="0" applyBorder="0" applyAlignment="0" applyProtection="0"/>
    <xf numFmtId="0" fontId="25" fillId="32" borderId="0" applyNumberFormat="0" applyBorder="0" applyAlignment="0" applyProtection="0"/>
    <xf numFmtId="0" fontId="21" fillId="0" borderId="0" applyNumberFormat="0" applyFill="0" applyBorder="0" applyAlignment="0" applyProtection="0"/>
    <xf numFmtId="0" fontId="22" fillId="9"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3" fillId="8" borderId="0" applyNumberFormat="0" applyBorder="0" applyAlignment="0" applyProtection="0"/>
    <xf numFmtId="0" fontId="20" fillId="8" borderId="10" applyNumberFormat="0" applyAlignment="0" applyProtection="0"/>
    <xf numFmtId="0" fontId="1" fillId="0" borderId="0" applyNumberFormat="0" applyFill="0" applyBorder="0" applyAlignment="0" applyProtection="0"/>
    <xf numFmtId="0" fontId="1" fillId="0" borderId="0"/>
    <xf numFmtId="0" fontId="1" fillId="0" borderId="0"/>
    <xf numFmtId="0" fontId="1" fillId="0" borderId="0" applyNumberFormat="0" applyFill="0" applyBorder="0" applyAlignment="0" applyProtection="0"/>
    <xf numFmtId="0" fontId="24" fillId="0" borderId="0" applyNumberFormat="0" applyFill="0" applyBorder="0" applyAlignment="0" applyProtection="0"/>
    <xf numFmtId="0" fontId="46" fillId="0" borderId="0"/>
    <xf numFmtId="0" fontId="2" fillId="0" borderId="0"/>
    <xf numFmtId="0" fontId="16" fillId="0" borderId="0"/>
    <xf numFmtId="0" fontId="3" fillId="0" borderId="0"/>
    <xf numFmtId="0" fontId="2" fillId="0" borderId="0"/>
    <xf numFmtId="0" fontId="2" fillId="0" borderId="0"/>
  </cellStyleXfs>
  <cellXfs count="226">
    <xf numFmtId="0" fontId="0" fillId="0" borderId="0" xfId="0"/>
    <xf numFmtId="0" fontId="4" fillId="0" borderId="0" xfId="0" applyFont="1"/>
    <xf numFmtId="0" fontId="4" fillId="0" borderId="0" xfId="0" applyFont="1" applyAlignment="1">
      <alignment vertical="top"/>
    </xf>
    <xf numFmtId="0" fontId="4" fillId="0" borderId="0" xfId="0" applyFont="1" applyAlignment="1">
      <alignment horizontal="left"/>
    </xf>
    <xf numFmtId="0" fontId="4" fillId="0" borderId="3" xfId="0" applyFont="1" applyBorder="1"/>
    <xf numFmtId="0" fontId="4" fillId="0" borderId="0" xfId="0" applyFont="1" applyAlignment="1">
      <alignment horizontal="center"/>
    </xf>
    <xf numFmtId="0" fontId="7" fillId="0" borderId="0" xfId="0" applyFont="1" applyAlignment="1">
      <alignment horizontal="left"/>
    </xf>
    <xf numFmtId="0" fontId="6" fillId="0" borderId="0" xfId="0" applyFont="1"/>
    <xf numFmtId="0" fontId="6" fillId="0" borderId="0" xfId="0" applyFont="1" applyAlignment="1">
      <alignment vertical="top"/>
    </xf>
    <xf numFmtId="0" fontId="6" fillId="0" borderId="0" xfId="0" applyFont="1" applyAlignment="1">
      <alignment horizontal="left"/>
    </xf>
    <xf numFmtId="0" fontId="6" fillId="2" borderId="0" xfId="0" applyFont="1" applyFill="1" applyAlignment="1">
      <alignment vertical="center"/>
    </xf>
    <xf numFmtId="2" fontId="6" fillId="0" borderId="3" xfId="0" applyNumberFormat="1" applyFont="1" applyBorder="1" applyAlignment="1">
      <alignment horizontal="center" vertical="center"/>
    </xf>
    <xf numFmtId="2" fontId="7" fillId="0" borderId="3" xfId="0" applyNumberFormat="1" applyFont="1" applyBorder="1" applyAlignment="1">
      <alignment horizontal="center" vertical="center"/>
    </xf>
    <xf numFmtId="0" fontId="7" fillId="0" borderId="0" xfId="0" applyFont="1" applyAlignment="1">
      <alignment horizontal="right"/>
    </xf>
    <xf numFmtId="2" fontId="7" fillId="0" borderId="0" xfId="0" applyNumberFormat="1" applyFont="1"/>
    <xf numFmtId="0" fontId="6" fillId="0" borderId="0" xfId="0" applyFont="1" applyAlignment="1">
      <alignment horizontal="center"/>
    </xf>
    <xf numFmtId="0" fontId="6" fillId="0" borderId="4" xfId="0" applyFont="1" applyBorder="1"/>
    <xf numFmtId="0" fontId="6" fillId="0" borderId="3" xfId="0" applyFont="1" applyBorder="1" applyAlignment="1">
      <alignment horizontal="center" vertical="center"/>
    </xf>
    <xf numFmtId="0" fontId="6" fillId="0" borderId="0" xfId="0" applyFont="1" applyAlignment="1">
      <alignment vertical="center"/>
    </xf>
    <xf numFmtId="0" fontId="6" fillId="0" borderId="7" xfId="0" applyFont="1" applyBorder="1"/>
    <xf numFmtId="0" fontId="6" fillId="0" borderId="0" xfId="0" applyFont="1" applyAlignment="1">
      <alignment horizontal="center" vertical="center"/>
    </xf>
    <xf numFmtId="0" fontId="6" fillId="0" borderId="3" xfId="0" applyFont="1" applyBorder="1" applyAlignment="1">
      <alignment horizontal="center" vertical="center" wrapText="1"/>
    </xf>
    <xf numFmtId="2" fontId="6" fillId="0" borderId="2" xfId="0" applyNumberFormat="1" applyFont="1" applyBorder="1" applyAlignment="1">
      <alignment horizontal="center" vertical="center"/>
    </xf>
    <xf numFmtId="0" fontId="7" fillId="0" borderId="5" xfId="0" applyFont="1" applyBorder="1" applyAlignment="1">
      <alignment horizontal="right"/>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2" fontId="4" fillId="0" borderId="3" xfId="0" applyNumberFormat="1" applyFont="1" applyBorder="1" applyAlignment="1">
      <alignment horizontal="center" vertical="center"/>
    </xf>
    <xf numFmtId="2" fontId="6" fillId="3" borderId="3" xfId="0" applyNumberFormat="1" applyFont="1" applyFill="1" applyBorder="1" applyAlignment="1">
      <alignment horizontal="center" vertical="center"/>
    </xf>
    <xf numFmtId="2" fontId="7" fillId="0" borderId="0" xfId="0" applyNumberFormat="1" applyFont="1" applyAlignment="1">
      <alignment horizontal="center" vertical="center"/>
    </xf>
    <xf numFmtId="0" fontId="6" fillId="3" borderId="0" xfId="0" applyFont="1" applyFill="1" applyAlignment="1">
      <alignment vertical="center"/>
    </xf>
    <xf numFmtId="2" fontId="6" fillId="3" borderId="3" xfId="0" applyNumberFormat="1" applyFont="1" applyFill="1" applyBorder="1" applyAlignment="1">
      <alignment horizontal="center" vertical="center" wrapText="1"/>
    </xf>
    <xf numFmtId="0" fontId="6" fillId="3" borderId="0" xfId="0" applyFont="1" applyFill="1"/>
    <xf numFmtId="0" fontId="6" fillId="3"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left"/>
    </xf>
    <xf numFmtId="0" fontId="6" fillId="3" borderId="0" xfId="0" applyFont="1" applyFill="1" applyAlignment="1">
      <alignment horizontal="left" vertical="center"/>
    </xf>
    <xf numFmtId="0" fontId="6" fillId="3" borderId="1" xfId="0" applyFont="1" applyFill="1" applyBorder="1" applyAlignment="1">
      <alignment horizontal="center" vertical="center" textRotation="90" wrapText="1"/>
    </xf>
    <xf numFmtId="2" fontId="7" fillId="3" borderId="3" xfId="0" applyNumberFormat="1" applyFont="1" applyFill="1" applyBorder="1" applyAlignment="1">
      <alignment horizontal="center" vertical="center"/>
    </xf>
    <xf numFmtId="0" fontId="7" fillId="3" borderId="0" xfId="0" applyFont="1" applyFill="1"/>
    <xf numFmtId="2" fontId="7" fillId="3" borderId="0" xfId="0" applyNumberFormat="1" applyFont="1" applyFill="1"/>
    <xf numFmtId="0" fontId="6" fillId="3" borderId="0" xfId="0" applyFont="1" applyFill="1" applyAlignment="1">
      <alignment horizontal="right" vertical="center"/>
    </xf>
    <xf numFmtId="0" fontId="8" fillId="3" borderId="0" xfId="0" applyFont="1" applyFill="1" applyAlignment="1">
      <alignment horizontal="left" vertical="center"/>
    </xf>
    <xf numFmtId="2" fontId="7" fillId="3" borderId="0" xfId="0" applyNumberFormat="1" applyFont="1" applyFill="1" applyAlignment="1">
      <alignment horizontal="center" vertical="center"/>
    </xf>
    <xf numFmtId="0" fontId="9" fillId="3" borderId="0" xfId="0" applyFont="1" applyFill="1" applyAlignment="1">
      <alignment horizontal="center" vertical="top"/>
    </xf>
    <xf numFmtId="0" fontId="6" fillId="3" borderId="1" xfId="0" applyFont="1" applyFill="1" applyBorder="1"/>
    <xf numFmtId="0" fontId="10" fillId="0" borderId="0" xfId="0" applyFont="1"/>
    <xf numFmtId="0" fontId="6" fillId="3" borderId="9" xfId="0" applyFont="1" applyFill="1" applyBorder="1" applyAlignment="1">
      <alignment horizontal="center" vertical="center" textRotation="90" wrapText="1"/>
    </xf>
    <xf numFmtId="0" fontId="6" fillId="0" borderId="0" xfId="0" applyFont="1" applyAlignment="1">
      <alignment horizontal="right"/>
    </xf>
    <xf numFmtId="2" fontId="6" fillId="0" borderId="1" xfId="0" applyNumberFormat="1" applyFont="1" applyBorder="1" applyAlignment="1">
      <alignment horizontal="center" vertical="center"/>
    </xf>
    <xf numFmtId="2" fontId="6" fillId="0" borderId="7" xfId="0" applyNumberFormat="1" applyFont="1" applyBorder="1" applyAlignment="1">
      <alignment horizontal="center" vertical="center"/>
    </xf>
    <xf numFmtId="0" fontId="5" fillId="0" borderId="1" xfId="0" applyFont="1" applyBorder="1"/>
    <xf numFmtId="0" fontId="4" fillId="0" borderId="0" xfId="0" applyFont="1" applyAlignment="1">
      <alignment horizontal="right"/>
    </xf>
    <xf numFmtId="0" fontId="6" fillId="3" borderId="0" xfId="0" applyFont="1" applyFill="1" applyAlignment="1">
      <alignment horizontal="right" vertical="center" indent="1"/>
    </xf>
    <xf numFmtId="0" fontId="4" fillId="0" borderId="3" xfId="0" applyFont="1" applyBorder="1" applyAlignment="1">
      <alignment horizontal="center" wrapText="1"/>
    </xf>
    <xf numFmtId="0" fontId="7" fillId="3" borderId="1" xfId="0" applyFont="1" applyFill="1" applyBorder="1" applyAlignment="1">
      <alignment horizontal="right"/>
    </xf>
    <xf numFmtId="0" fontId="13" fillId="3" borderId="0" xfId="0" applyFont="1" applyFill="1"/>
    <xf numFmtId="0" fontId="13" fillId="3" borderId="0" xfId="0" applyFont="1" applyFill="1" applyAlignment="1">
      <alignment horizontal="left"/>
    </xf>
    <xf numFmtId="0" fontId="13" fillId="3" borderId="0" xfId="0" applyFont="1" applyFill="1" applyAlignment="1">
      <alignment horizontal="left" vertical="center"/>
    </xf>
    <xf numFmtId="0" fontId="13" fillId="3" borderId="0" xfId="0" applyFont="1" applyFill="1" applyAlignment="1">
      <alignment horizontal="center" vertical="center"/>
    </xf>
    <xf numFmtId="0" fontId="13" fillId="3" borderId="0" xfId="0" applyFont="1" applyFill="1" applyAlignment="1">
      <alignment vertical="center"/>
    </xf>
    <xf numFmtId="0" fontId="13" fillId="3" borderId="0" xfId="0" applyFont="1" applyFill="1" applyAlignment="1">
      <alignment horizontal="right" vertical="center"/>
    </xf>
    <xf numFmtId="2" fontId="12" fillId="3" borderId="0" xfId="0" applyNumberFormat="1" applyFont="1" applyFill="1" applyAlignment="1">
      <alignment horizontal="center" vertical="center"/>
    </xf>
    <xf numFmtId="0" fontId="15" fillId="3" borderId="0" xfId="0" applyFont="1" applyFill="1" applyAlignment="1">
      <alignment horizontal="left" vertical="center"/>
    </xf>
    <xf numFmtId="0" fontId="13" fillId="3" borderId="6" xfId="0" applyFont="1" applyFill="1" applyBorder="1" applyAlignment="1">
      <alignment horizontal="center" textRotation="90"/>
    </xf>
    <xf numFmtId="0" fontId="13" fillId="3" borderId="6" xfId="0" applyFont="1" applyFill="1" applyBorder="1" applyAlignment="1">
      <alignment horizontal="center"/>
    </xf>
    <xf numFmtId="0" fontId="13" fillId="3" borderId="6" xfId="0" applyFont="1" applyFill="1" applyBorder="1" applyAlignment="1">
      <alignment horizontal="center" vertical="center" textRotation="90"/>
    </xf>
    <xf numFmtId="0" fontId="13" fillId="3" borderId="8" xfId="0" applyFont="1" applyFill="1" applyBorder="1" applyAlignment="1">
      <alignment horizontal="center" vertical="center"/>
    </xf>
    <xf numFmtId="0" fontId="13" fillId="3" borderId="2" xfId="0" applyFont="1" applyFill="1" applyBorder="1" applyAlignment="1">
      <alignment horizontal="center" vertical="center" textRotation="90"/>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textRotation="90" wrapText="1"/>
    </xf>
    <xf numFmtId="0" fontId="13" fillId="3" borderId="5" xfId="0" applyFont="1" applyFill="1" applyBorder="1" applyAlignment="1">
      <alignment horizontal="center" vertical="center" textRotation="90" wrapText="1"/>
    </xf>
    <xf numFmtId="0" fontId="13" fillId="3" borderId="9" xfId="0" applyFont="1" applyFill="1" applyBorder="1" applyAlignment="1">
      <alignment horizontal="center" vertical="center" textRotation="90" wrapText="1"/>
    </xf>
    <xf numFmtId="2" fontId="13" fillId="3" borderId="3" xfId="0" applyNumberFormat="1" applyFont="1" applyFill="1" applyBorder="1" applyAlignment="1">
      <alignment horizontal="center" vertical="center"/>
    </xf>
    <xf numFmtId="2" fontId="13" fillId="3" borderId="3" xfId="0" applyNumberFormat="1" applyFont="1" applyFill="1" applyBorder="1" applyAlignment="1">
      <alignment horizontal="center" vertical="center" wrapText="1"/>
    </xf>
    <xf numFmtId="2" fontId="12" fillId="3" borderId="3" xfId="0" applyNumberFormat="1" applyFont="1" applyFill="1" applyBorder="1" applyAlignment="1">
      <alignment horizontal="center" vertical="center"/>
    </xf>
    <xf numFmtId="0" fontId="12" fillId="3" borderId="0" xfId="0" applyFont="1" applyFill="1"/>
    <xf numFmtId="2" fontId="12" fillId="3" borderId="0" xfId="0" applyNumberFormat="1" applyFont="1" applyFill="1"/>
    <xf numFmtId="2" fontId="12" fillId="3" borderId="0" xfId="0" applyNumberFormat="1" applyFont="1" applyFill="1" applyAlignment="1">
      <alignment horizontal="right"/>
    </xf>
    <xf numFmtId="0" fontId="12" fillId="3" borderId="1" xfId="0" applyFont="1" applyFill="1" applyBorder="1" applyAlignment="1">
      <alignment horizontal="right"/>
    </xf>
    <xf numFmtId="0" fontId="14" fillId="3" borderId="0" xfId="0" applyFont="1" applyFill="1" applyAlignment="1">
      <alignment horizontal="center" vertical="top"/>
    </xf>
    <xf numFmtId="0" fontId="12" fillId="3" borderId="3" xfId="0" applyFont="1" applyFill="1" applyBorder="1" applyAlignment="1">
      <alignment horizontal="center" vertical="center"/>
    </xf>
    <xf numFmtId="0" fontId="0" fillId="3" borderId="0" xfId="0" applyFill="1"/>
    <xf numFmtId="2" fontId="45" fillId="3" borderId="3" xfId="0" applyNumberFormat="1" applyFont="1" applyFill="1" applyBorder="1" applyAlignment="1">
      <alignment horizontal="center" vertical="center"/>
    </xf>
    <xf numFmtId="0" fontId="12" fillId="3" borderId="0" xfId="0" applyFont="1" applyFill="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textRotation="90" wrapText="1"/>
    </xf>
    <xf numFmtId="0" fontId="6" fillId="3" borderId="2" xfId="0" applyFont="1" applyFill="1" applyBorder="1" applyAlignment="1">
      <alignment horizontal="center" vertical="center" textRotation="90" wrapText="1"/>
    </xf>
    <xf numFmtId="0" fontId="6" fillId="3" borderId="3" xfId="0" applyFont="1" applyFill="1" applyBorder="1" applyAlignment="1">
      <alignment horizontal="center" vertical="center"/>
    </xf>
    <xf numFmtId="0" fontId="6" fillId="3" borderId="3" xfId="0" applyFont="1" applyFill="1" applyBorder="1" applyAlignment="1">
      <alignment horizontal="center" vertical="center" textRotation="90" wrapText="1"/>
    </xf>
    <xf numFmtId="0" fontId="6" fillId="3" borderId="2" xfId="0" applyFont="1" applyFill="1" applyBorder="1" applyAlignment="1">
      <alignment horizontal="center" vertical="center" textRotation="90"/>
    </xf>
    <xf numFmtId="0" fontId="13" fillId="3" borderId="3" xfId="0" applyFont="1" applyFill="1" applyBorder="1" applyAlignment="1">
      <alignment horizontal="center" vertical="center" textRotation="90" wrapText="1"/>
    </xf>
    <xf numFmtId="0" fontId="6" fillId="3" borderId="6" xfId="0" applyFont="1" applyFill="1" applyBorder="1" applyAlignment="1">
      <alignment horizontal="center" vertical="center" textRotation="90"/>
    </xf>
    <xf numFmtId="0" fontId="6" fillId="3" borderId="2" xfId="0" applyFont="1" applyFill="1" applyBorder="1" applyAlignment="1">
      <alignment horizontal="center" vertical="center" wrapText="1"/>
    </xf>
    <xf numFmtId="0" fontId="13" fillId="3" borderId="0" xfId="0" applyFont="1" applyFill="1" applyAlignment="1">
      <alignment horizontal="right" vertical="center" indent="1"/>
    </xf>
    <xf numFmtId="0" fontId="13" fillId="3" borderId="3" xfId="0" applyFont="1" applyFill="1" applyBorder="1" applyAlignment="1">
      <alignment horizontal="center" vertical="center" textRotation="90"/>
    </xf>
    <xf numFmtId="0" fontId="13" fillId="3" borderId="1" xfId="0" applyFont="1" applyFill="1" applyBorder="1"/>
    <xf numFmtId="0" fontId="6" fillId="3" borderId="6" xfId="0" applyFont="1" applyFill="1" applyBorder="1" applyAlignment="1">
      <alignment horizontal="center" textRotation="90"/>
    </xf>
    <xf numFmtId="0" fontId="6" fillId="3" borderId="6" xfId="0" applyFont="1" applyFill="1" applyBorder="1" applyAlignment="1">
      <alignment horizontal="center"/>
    </xf>
    <xf numFmtId="0" fontId="6" fillId="3" borderId="8" xfId="0" applyFont="1" applyFill="1" applyBorder="1" applyAlignment="1">
      <alignment horizontal="center" vertical="center"/>
    </xf>
    <xf numFmtId="0" fontId="6" fillId="3" borderId="5" xfId="0" applyFont="1" applyFill="1" applyBorder="1" applyAlignment="1">
      <alignment horizontal="center" vertical="center" textRotation="90" wrapText="1"/>
    </xf>
    <xf numFmtId="2" fontId="7" fillId="3" borderId="0" xfId="0" applyNumberFormat="1" applyFont="1" applyFill="1" applyAlignment="1">
      <alignment horizontal="right"/>
    </xf>
    <xf numFmtId="0" fontId="6" fillId="3" borderId="22" xfId="0" applyFont="1" applyFill="1" applyBorder="1" applyAlignment="1">
      <alignment horizontal="center" vertical="center" wrapText="1"/>
    </xf>
    <xf numFmtId="2" fontId="6" fillId="3" borderId="22" xfId="0" applyNumberFormat="1" applyFont="1" applyFill="1" applyBorder="1" applyAlignment="1">
      <alignment horizontal="center" vertical="center"/>
    </xf>
    <xf numFmtId="0" fontId="6" fillId="3" borderId="22" xfId="0" applyFont="1" applyFill="1" applyBorder="1" applyAlignment="1">
      <alignment horizontal="center" vertical="center"/>
    </xf>
    <xf numFmtId="0" fontId="48" fillId="3" borderId="22" xfId="0" applyFont="1" applyFill="1" applyBorder="1" applyAlignment="1">
      <alignment horizontal="center" vertical="center"/>
    </xf>
    <xf numFmtId="0" fontId="47" fillId="3" borderId="22" xfId="0" applyFont="1" applyFill="1" applyBorder="1" applyAlignment="1">
      <alignment horizontal="center" vertical="center"/>
    </xf>
    <xf numFmtId="0" fontId="13" fillId="3" borderId="22" xfId="0" applyFont="1" applyFill="1" applyBorder="1" applyAlignment="1">
      <alignment horizontal="center" vertical="center"/>
    </xf>
    <xf numFmtId="2" fontId="13" fillId="3" borderId="22" xfId="0" applyNumberFormat="1" applyFont="1" applyFill="1" applyBorder="1" applyAlignment="1">
      <alignment horizontal="center" vertical="center"/>
    </xf>
    <xf numFmtId="2" fontId="13" fillId="3" borderId="22" xfId="0" applyNumberFormat="1" applyFont="1" applyFill="1" applyBorder="1" applyAlignment="1">
      <alignment horizontal="center" vertical="center" wrapText="1"/>
    </xf>
    <xf numFmtId="0" fontId="49" fillId="3" borderId="0" xfId="0" applyFont="1" applyFill="1"/>
    <xf numFmtId="0" fontId="50" fillId="3" borderId="0" xfId="0" applyFont="1" applyFill="1"/>
    <xf numFmtId="0" fontId="51" fillId="3" borderId="0" xfId="0" applyFont="1" applyFill="1"/>
    <xf numFmtId="0" fontId="50" fillId="3" borderId="0" xfId="0" applyFont="1" applyFill="1" applyAlignment="1">
      <alignment horizontal="left" vertical="center"/>
    </xf>
    <xf numFmtId="0" fontId="52" fillId="0" borderId="0" xfId="0" applyFont="1"/>
    <xf numFmtId="2" fontId="6" fillId="0" borderId="0" xfId="0" applyNumberFormat="1" applyFont="1"/>
    <xf numFmtId="2" fontId="45" fillId="3" borderId="3" xfId="0" applyNumberFormat="1"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4"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6" xfId="0" applyFont="1" applyFill="1" applyBorder="1" applyAlignment="1">
      <alignment horizontal="center" vertical="center" wrapText="1"/>
    </xf>
    <xf numFmtId="49" fontId="54" fillId="0" borderId="22" xfId="124" applyNumberFormat="1" applyFont="1" applyBorder="1" applyAlignment="1">
      <alignment horizontal="center" vertical="center"/>
    </xf>
    <xf numFmtId="0" fontId="55" fillId="0" borderId="22" xfId="124" applyFont="1" applyBorder="1" applyAlignment="1">
      <alignment horizontal="justify" vertical="center" wrapText="1"/>
    </xf>
    <xf numFmtId="0" fontId="54" fillId="0" borderId="22" xfId="124" applyFont="1" applyBorder="1" applyAlignment="1">
      <alignment wrapText="1"/>
    </xf>
    <xf numFmtId="0" fontId="54" fillId="0" borderId="22" xfId="124" applyFont="1" applyBorder="1" applyAlignment="1">
      <alignment vertical="center" wrapText="1"/>
    </xf>
    <xf numFmtId="0" fontId="55" fillId="0" borderId="22" xfId="124" applyFont="1" applyBorder="1" applyAlignment="1">
      <alignment vertical="center" wrapText="1"/>
    </xf>
    <xf numFmtId="0" fontId="54" fillId="3" borderId="22" xfId="124" applyFont="1" applyFill="1" applyBorder="1" applyAlignment="1">
      <alignment vertical="top" wrapText="1"/>
    </xf>
    <xf numFmtId="0" fontId="54" fillId="0" borderId="22" xfId="124" applyFont="1" applyBorder="1" applyAlignment="1">
      <alignment horizontal="left" vertical="center" wrapText="1"/>
    </xf>
    <xf numFmtId="2" fontId="13" fillId="3" borderId="0" xfId="0" applyNumberFormat="1" applyFont="1" applyFill="1"/>
    <xf numFmtId="0" fontId="6" fillId="3" borderId="23" xfId="0" applyFont="1" applyFill="1" applyBorder="1" applyAlignment="1">
      <alignment horizontal="left" vertical="center"/>
    </xf>
    <xf numFmtId="0" fontId="6" fillId="3" borderId="23" xfId="0" applyFont="1" applyFill="1" applyBorder="1"/>
    <xf numFmtId="0" fontId="7" fillId="3" borderId="23" xfId="0" applyFont="1" applyFill="1" applyBorder="1"/>
    <xf numFmtId="0" fontId="7" fillId="3" borderId="23" xfId="0" applyFont="1" applyFill="1" applyBorder="1" applyAlignment="1">
      <alignment horizontal="center" vertical="center"/>
    </xf>
    <xf numFmtId="0" fontId="13" fillId="3" borderId="1" xfId="0" applyFont="1" applyFill="1" applyBorder="1" applyAlignment="1">
      <alignment horizontal="right"/>
    </xf>
    <xf numFmtId="0" fontId="12" fillId="3" borderId="0" xfId="0" applyFont="1" applyFill="1" applyAlignment="1">
      <alignment horizontal="center" vertical="center"/>
    </xf>
    <xf numFmtId="0" fontId="13" fillId="3" borderId="3" xfId="0" applyFont="1" applyFill="1" applyBorder="1" applyAlignment="1">
      <alignment horizontal="center" vertical="center"/>
    </xf>
    <xf numFmtId="0" fontId="50" fillId="3" borderId="21" xfId="0" applyFont="1" applyFill="1" applyBorder="1" applyAlignment="1">
      <alignment horizontal="left" vertical="justify"/>
    </xf>
    <xf numFmtId="0" fontId="50" fillId="3" borderId="0" xfId="0" applyFont="1" applyFill="1" applyAlignment="1">
      <alignment horizontal="left" vertical="justify"/>
    </xf>
    <xf numFmtId="0" fontId="6" fillId="3" borderId="3" xfId="0" applyFont="1" applyFill="1" applyBorder="1" applyAlignment="1">
      <alignment horizontal="center" vertical="center"/>
    </xf>
    <xf numFmtId="0" fontId="12" fillId="3" borderId="0" xfId="0" applyFont="1" applyFill="1" applyAlignment="1">
      <alignment horizontal="center" vertical="center"/>
    </xf>
    <xf numFmtId="0" fontId="13" fillId="3" borderId="2" xfId="0" applyFont="1" applyFill="1" applyBorder="1" applyAlignment="1">
      <alignment horizontal="center" vertical="center" textRotation="90" wrapText="1"/>
    </xf>
    <xf numFmtId="0" fontId="13" fillId="3" borderId="3" xfId="0" applyFont="1" applyFill="1" applyBorder="1" applyAlignment="1">
      <alignment horizontal="center" vertical="center"/>
    </xf>
    <xf numFmtId="0" fontId="56" fillId="0" borderId="27" xfId="0" applyFont="1" applyBorder="1" applyAlignment="1">
      <alignment wrapText="1"/>
    </xf>
    <xf numFmtId="0" fontId="4" fillId="0" borderId="22" xfId="0" applyFont="1" applyBorder="1" applyAlignment="1"/>
    <xf numFmtId="2" fontId="4" fillId="0" borderId="25" xfId="0" applyNumberFormat="1" applyFont="1" applyBorder="1" applyAlignment="1">
      <alignment horizontal="center"/>
    </xf>
    <xf numFmtId="0" fontId="57" fillId="3" borderId="22" xfId="125" applyFont="1" applyFill="1" applyBorder="1" applyAlignment="1">
      <alignment horizontal="center" vertical="center" wrapText="1"/>
    </xf>
    <xf numFmtId="0" fontId="58" fillId="0" borderId="4" xfId="0" applyFont="1" applyBorder="1" applyAlignment="1">
      <alignment wrapText="1"/>
    </xf>
    <xf numFmtId="0" fontId="58" fillId="3" borderId="4" xfId="0" applyFont="1" applyFill="1" applyBorder="1" applyAlignment="1">
      <alignment wrapText="1"/>
    </xf>
    <xf numFmtId="0" fontId="58" fillId="0" borderId="22" xfId="0" applyFont="1" applyBorder="1" applyAlignment="1">
      <alignment wrapText="1"/>
    </xf>
    <xf numFmtId="0" fontId="59" fillId="3" borderId="22" xfId="125" applyFont="1" applyFill="1" applyBorder="1" applyAlignment="1">
      <alignment horizontal="center" vertical="center" wrapText="1"/>
    </xf>
    <xf numFmtId="0" fontId="58" fillId="3" borderId="22" xfId="126" applyFont="1" applyFill="1" applyBorder="1" applyAlignment="1">
      <alignment horizontal="left" vertical="center" wrapText="1"/>
    </xf>
    <xf numFmtId="0" fontId="13" fillId="3" borderId="4" xfId="0" applyFont="1" applyFill="1" applyBorder="1" applyAlignment="1">
      <alignment vertical="center"/>
    </xf>
    <xf numFmtId="0" fontId="13" fillId="3" borderId="7" xfId="0" applyFont="1" applyFill="1" applyBorder="1" applyAlignment="1">
      <alignment vertical="center"/>
    </xf>
    <xf numFmtId="0" fontId="13" fillId="3" borderId="5" xfId="0" applyFont="1" applyFill="1" applyBorder="1" applyAlignment="1">
      <alignment vertical="center"/>
    </xf>
    <xf numFmtId="0" fontId="59" fillId="0" borderId="22" xfId="0" applyFont="1" applyBorder="1" applyAlignment="1">
      <alignment horizontal="center" wrapText="1"/>
    </xf>
    <xf numFmtId="0" fontId="60" fillId="0" borderId="0" xfId="0" applyFont="1" applyAlignment="1">
      <alignment wrapText="1"/>
    </xf>
    <xf numFmtId="0" fontId="58" fillId="0" borderId="0" xfId="0" applyFont="1" applyAlignment="1">
      <alignment wrapText="1"/>
    </xf>
    <xf numFmtId="0" fontId="50" fillId="3" borderId="0" xfId="0" applyFont="1" applyFill="1" applyBorder="1" applyAlignment="1">
      <alignment horizontal="left" vertical="justify"/>
    </xf>
    <xf numFmtId="0" fontId="57" fillId="0" borderId="22" xfId="125" applyFont="1" applyBorder="1" applyAlignment="1">
      <alignment horizontal="center" vertical="center" wrapText="1"/>
    </xf>
    <xf numFmtId="0" fontId="58" fillId="0" borderId="4" xfId="0" applyFont="1" applyBorder="1" applyAlignment="1">
      <alignment horizontal="left" vertical="center" wrapText="1"/>
    </xf>
    <xf numFmtId="0" fontId="58" fillId="3" borderId="22" xfId="126" applyFont="1" applyFill="1" applyBorder="1" applyAlignment="1">
      <alignment horizontal="center" vertical="center" wrapText="1"/>
    </xf>
    <xf numFmtId="0" fontId="58" fillId="0" borderId="28" xfId="0" applyFont="1" applyBorder="1" applyAlignment="1">
      <alignment vertical="center" wrapText="1"/>
    </xf>
    <xf numFmtId="0" fontId="59" fillId="0" borderId="29" xfId="0" applyFont="1" applyBorder="1" applyAlignment="1">
      <alignment horizontal="center" wrapText="1"/>
    </xf>
    <xf numFmtId="0" fontId="58" fillId="0" borderId="29" xfId="0" applyFont="1" applyBorder="1" applyAlignment="1">
      <alignment wrapText="1"/>
    </xf>
    <xf numFmtId="0" fontId="58" fillId="0" borderId="28" xfId="127" applyFont="1" applyBorder="1" applyAlignment="1">
      <alignment horizontal="center" vertical="center"/>
    </xf>
    <xf numFmtId="0" fontId="58" fillId="3" borderId="29" xfId="126" applyFont="1" applyFill="1" applyBorder="1" applyAlignment="1">
      <alignment horizontal="center" vertical="center" wrapText="1"/>
    </xf>
    <xf numFmtId="0" fontId="58" fillId="0" borderId="29" xfId="0" applyFont="1" applyBorder="1" applyAlignment="1">
      <alignment horizontal="center" vertical="center" wrapText="1"/>
    </xf>
    <xf numFmtId="0" fontId="58" fillId="3" borderId="20" xfId="126" applyFont="1" applyFill="1" applyBorder="1" applyAlignment="1">
      <alignment horizontal="center" vertical="center" wrapText="1"/>
    </xf>
    <xf numFmtId="0" fontId="58" fillId="0" borderId="28" xfId="0" applyFont="1" applyBorder="1" applyAlignment="1">
      <alignment horizontal="center" vertical="center" wrapText="1"/>
    </xf>
    <xf numFmtId="0" fontId="58" fillId="0" borderId="30" xfId="0" applyFont="1" applyBorder="1" applyAlignment="1">
      <alignment horizontal="center" vertical="center"/>
    </xf>
    <xf numFmtId="0" fontId="53" fillId="0" borderId="4" xfId="124" applyFont="1" applyBorder="1" applyAlignment="1">
      <alignment horizontal="center" vertical="center" wrapText="1"/>
    </xf>
    <xf numFmtId="0" fontId="53" fillId="0" borderId="25" xfId="124" applyFont="1" applyBorder="1" applyAlignment="1">
      <alignment horizontal="center" vertical="center" wrapText="1"/>
    </xf>
    <xf numFmtId="0" fontId="9" fillId="3" borderId="0" xfId="0" applyFont="1" applyFill="1" applyBorder="1" applyAlignment="1">
      <alignment horizontal="center" vertical="top"/>
    </xf>
    <xf numFmtId="0" fontId="4" fillId="0" borderId="0" xfId="0" applyFont="1" applyAlignment="1">
      <alignment horizontal="center" vertical="center"/>
    </xf>
    <xf numFmtId="0" fontId="11" fillId="0" borderId="0" xfId="0" applyFont="1" applyAlignment="1">
      <alignment horizontal="center"/>
    </xf>
    <xf numFmtId="0" fontId="7" fillId="0" borderId="0" xfId="0" applyFont="1" applyAlignment="1">
      <alignment horizontal="center"/>
    </xf>
    <xf numFmtId="0" fontId="4" fillId="0" borderId="3" xfId="0" applyFont="1" applyBorder="1" applyAlignment="1">
      <alignment horizontal="center" vertical="center"/>
    </xf>
    <xf numFmtId="0" fontId="6" fillId="0" borderId="3" xfId="0" applyFont="1" applyBorder="1" applyAlignment="1">
      <alignment horizontal="left"/>
    </xf>
    <xf numFmtId="0" fontId="7" fillId="0" borderId="3" xfId="0" applyFont="1" applyBorder="1" applyAlignment="1">
      <alignment horizontal="right"/>
    </xf>
    <xf numFmtId="0" fontId="4" fillId="0" borderId="3" xfId="0" applyFont="1" applyBorder="1"/>
    <xf numFmtId="0" fontId="4" fillId="0" borderId="3" xfId="0" applyFont="1" applyBorder="1" applyAlignment="1">
      <alignment horizontal="left"/>
    </xf>
    <xf numFmtId="0" fontId="6" fillId="3" borderId="0" xfId="0" applyFont="1" applyFill="1" applyAlignment="1">
      <alignment horizontal="left" vertical="top" wrapText="1"/>
    </xf>
    <xf numFmtId="0" fontId="7" fillId="3" borderId="0" xfId="0" applyFont="1" applyFill="1" applyAlignment="1">
      <alignment horizontal="left" wrapText="1"/>
    </xf>
    <xf numFmtId="0" fontId="4" fillId="0" borderId="0" xfId="0" applyFont="1" applyAlignment="1">
      <alignment horizontal="center"/>
    </xf>
    <xf numFmtId="0" fontId="6" fillId="0" borderId="1" xfId="0" applyFont="1" applyBorder="1" applyAlignment="1">
      <alignment horizontal="center"/>
    </xf>
    <xf numFmtId="0" fontId="9" fillId="0" borderId="0" xfId="0" applyFont="1" applyAlignment="1">
      <alignment horizontal="center"/>
    </xf>
    <xf numFmtId="0" fontId="7" fillId="0" borderId="4" xfId="0" applyFont="1" applyBorder="1" applyAlignment="1">
      <alignment horizontal="right"/>
    </xf>
    <xf numFmtId="0" fontId="7" fillId="0" borderId="7" xfId="0" applyFont="1" applyBorder="1" applyAlignment="1">
      <alignment horizontal="right"/>
    </xf>
    <xf numFmtId="0" fontId="7" fillId="0" borderId="5" xfId="0" applyFont="1" applyBorder="1" applyAlignment="1">
      <alignment horizontal="right"/>
    </xf>
    <xf numFmtId="0" fontId="6" fillId="0" borderId="3" xfId="0" applyFont="1" applyBorder="1" applyAlignment="1">
      <alignment horizontal="right"/>
    </xf>
    <xf numFmtId="0" fontId="8" fillId="0" borderId="3" xfId="0" applyFont="1" applyBorder="1" applyAlignment="1">
      <alignment horizontal="right"/>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xf>
    <xf numFmtId="0" fontId="6" fillId="0" borderId="7" xfId="0" applyFont="1" applyBorder="1" applyAlignment="1">
      <alignment horizontal="center"/>
    </xf>
    <xf numFmtId="0" fontId="6" fillId="0" borderId="5" xfId="0" applyFont="1" applyBorder="1" applyAlignment="1">
      <alignment horizontal="center"/>
    </xf>
    <xf numFmtId="0" fontId="13" fillId="3" borderId="4" xfId="0" applyFont="1" applyFill="1" applyBorder="1" applyAlignment="1">
      <alignment horizontal="right" vertical="center"/>
    </xf>
    <xf numFmtId="0" fontId="13" fillId="3" borderId="7" xfId="0" applyFont="1" applyFill="1" applyBorder="1" applyAlignment="1">
      <alignment horizontal="right" vertical="center"/>
    </xf>
    <xf numFmtId="0" fontId="13" fillId="3" borderId="5" xfId="0" applyFont="1" applyFill="1" applyBorder="1" applyAlignment="1">
      <alignment horizontal="right" vertical="center"/>
    </xf>
    <xf numFmtId="2" fontId="12" fillId="3" borderId="0" xfId="0" applyNumberFormat="1" applyFont="1" applyFill="1" applyAlignment="1">
      <alignment horizontal="center"/>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4" fillId="3" borderId="0" xfId="0" applyFont="1" applyFill="1" applyAlignment="1">
      <alignment horizontal="center" vertical="center"/>
    </xf>
    <xf numFmtId="0" fontId="13" fillId="3" borderId="6" xfId="0" applyFont="1" applyFill="1" applyBorder="1" applyAlignment="1">
      <alignment horizontal="center" vertical="center" textRotation="90" wrapText="1"/>
    </xf>
    <xf numFmtId="0" fontId="13" fillId="3" borderId="2" xfId="0" applyFont="1" applyFill="1" applyBorder="1" applyAlignment="1">
      <alignment horizontal="center" vertical="center" textRotation="90" wrapText="1"/>
    </xf>
    <xf numFmtId="0" fontId="13" fillId="3" borderId="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3" xfId="0" applyFont="1" applyFill="1" applyBorder="1" applyAlignment="1">
      <alignment horizontal="center" vertical="center"/>
    </xf>
    <xf numFmtId="0" fontId="50" fillId="3" borderId="21" xfId="0" applyFont="1" applyFill="1" applyBorder="1" applyAlignment="1">
      <alignment horizontal="left" vertical="justify"/>
    </xf>
    <xf numFmtId="0" fontId="50" fillId="3" borderId="0" xfId="0" applyFont="1" applyFill="1" applyAlignment="1">
      <alignment horizontal="left" vertical="justify"/>
    </xf>
    <xf numFmtId="2" fontId="7" fillId="3" borderId="0" xfId="0" applyNumberFormat="1" applyFont="1" applyFill="1" applyAlignment="1">
      <alignment horizontal="center"/>
    </xf>
    <xf numFmtId="0" fontId="7" fillId="3" borderId="0" xfId="0" applyFont="1" applyFill="1" applyAlignment="1">
      <alignment horizontal="center" vertical="center"/>
    </xf>
    <xf numFmtId="0" fontId="7" fillId="3" borderId="1" xfId="0" applyFont="1" applyFill="1" applyBorder="1" applyAlignment="1">
      <alignment horizontal="center" vertical="center"/>
    </xf>
    <xf numFmtId="0" fontId="9" fillId="3" borderId="0" xfId="0" applyFont="1" applyFill="1" applyAlignment="1">
      <alignment horizontal="center" vertical="center"/>
    </xf>
    <xf numFmtId="0" fontId="6" fillId="3" borderId="6" xfId="0" applyFont="1" applyFill="1" applyBorder="1" applyAlignment="1">
      <alignment horizontal="center" vertical="center" textRotation="90" wrapText="1"/>
    </xf>
    <xf numFmtId="0" fontId="6" fillId="3" borderId="2" xfId="0" applyFont="1" applyFill="1" applyBorder="1" applyAlignment="1">
      <alignment horizontal="center" vertical="center" textRotation="90" wrapText="1"/>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29" xfId="0" applyFont="1" applyBorder="1" applyAlignment="1">
      <alignment horizontal="center" vertical="center"/>
    </xf>
    <xf numFmtId="0" fontId="4" fillId="0" borderId="29" xfId="0" applyFont="1" applyBorder="1" applyAlignment="1"/>
    <xf numFmtId="2" fontId="6" fillId="0" borderId="29" xfId="0" applyNumberFormat="1" applyFont="1" applyBorder="1" applyAlignment="1">
      <alignment horizontal="center" vertical="center"/>
    </xf>
    <xf numFmtId="2" fontId="6" fillId="0" borderId="24" xfId="0" applyNumberFormat="1" applyFont="1" applyBorder="1" applyAlignment="1">
      <alignment horizontal="center" vertical="center"/>
    </xf>
  </cellXfs>
  <cellStyles count="128">
    <cellStyle name="_DARBU-DAUDZUMI" xfId="7" xr:uid="{00000000-0005-0000-0000-000000000000}"/>
    <cellStyle name="_DARBU-DAUDZUMI 2" xfId="96" xr:uid="{00000000-0005-0000-0000-000001000000}"/>
    <cellStyle name="_DARBU-DAUDZ-VALKAS-TERB" xfId="8" xr:uid="{00000000-0005-0000-0000-000002000000}"/>
    <cellStyle name="_DARBU-DAUDZ-VALKAS-TERB 2" xfId="97" xr:uid="{00000000-0005-0000-0000-000003000000}"/>
    <cellStyle name="20% - Accent1 2" xfId="9" xr:uid="{00000000-0005-0000-0000-000004000000}"/>
    <cellStyle name="20% - Accent1 3" xfId="6" xr:uid="{00000000-0005-0000-0000-000005000000}"/>
    <cellStyle name="20% - Accent2 2" xfId="11" xr:uid="{00000000-0005-0000-0000-000006000000}"/>
    <cellStyle name="20% - Accent2 3" xfId="10" xr:uid="{00000000-0005-0000-0000-000007000000}"/>
    <cellStyle name="20% - Accent3 2" xfId="13" xr:uid="{00000000-0005-0000-0000-000008000000}"/>
    <cellStyle name="20% - Accent3 3" xfId="12" xr:uid="{00000000-0005-0000-0000-000009000000}"/>
    <cellStyle name="20% - Accent4 2" xfId="15" xr:uid="{00000000-0005-0000-0000-00000A000000}"/>
    <cellStyle name="20% - Accent4 3" xfId="14" xr:uid="{00000000-0005-0000-0000-00000B000000}"/>
    <cellStyle name="20% - Accent5 2" xfId="16" xr:uid="{00000000-0005-0000-0000-00000C000000}"/>
    <cellStyle name="20% - Accent6 2" xfId="18" xr:uid="{00000000-0005-0000-0000-00000D000000}"/>
    <cellStyle name="20% - Accent6 3" xfId="17" xr:uid="{00000000-0005-0000-0000-00000E000000}"/>
    <cellStyle name="40% - Accent1 2" xfId="20" xr:uid="{00000000-0005-0000-0000-00000F000000}"/>
    <cellStyle name="40% - Accent1 3" xfId="19" xr:uid="{00000000-0005-0000-0000-000010000000}"/>
    <cellStyle name="40% - Accent2 2" xfId="21" xr:uid="{00000000-0005-0000-0000-000011000000}"/>
    <cellStyle name="40% - Accent3 2" xfId="23" xr:uid="{00000000-0005-0000-0000-000012000000}"/>
    <cellStyle name="40% - Accent3 3" xfId="22" xr:uid="{00000000-0005-0000-0000-000013000000}"/>
    <cellStyle name="40% - Accent4 2" xfId="25" xr:uid="{00000000-0005-0000-0000-000014000000}"/>
    <cellStyle name="40% - Accent4 3" xfId="24" xr:uid="{00000000-0005-0000-0000-000015000000}"/>
    <cellStyle name="40% - Accent5 2" xfId="26" xr:uid="{00000000-0005-0000-0000-000016000000}"/>
    <cellStyle name="40% - Accent6 2" xfId="28" xr:uid="{00000000-0005-0000-0000-000017000000}"/>
    <cellStyle name="40% - Accent6 3" xfId="27" xr:uid="{00000000-0005-0000-0000-000018000000}"/>
    <cellStyle name="60% - Accent1 2" xfId="30" xr:uid="{00000000-0005-0000-0000-000019000000}"/>
    <cellStyle name="60% - Accent1 3" xfId="29" xr:uid="{00000000-0005-0000-0000-00001A000000}"/>
    <cellStyle name="60% - Accent2 2" xfId="31" xr:uid="{00000000-0005-0000-0000-00001B000000}"/>
    <cellStyle name="60% - Accent3 2" xfId="33" xr:uid="{00000000-0005-0000-0000-00001C000000}"/>
    <cellStyle name="60% - Accent3 3" xfId="32" xr:uid="{00000000-0005-0000-0000-00001D000000}"/>
    <cellStyle name="60% - Accent4 2" xfId="35" xr:uid="{00000000-0005-0000-0000-00001E000000}"/>
    <cellStyle name="60% - Accent4 3" xfId="34" xr:uid="{00000000-0005-0000-0000-00001F000000}"/>
    <cellStyle name="60% - Accent5 2" xfId="36" xr:uid="{00000000-0005-0000-0000-000020000000}"/>
    <cellStyle name="60% - Accent6 2" xfId="38" xr:uid="{00000000-0005-0000-0000-000021000000}"/>
    <cellStyle name="60% - Accent6 3" xfId="37" xr:uid="{00000000-0005-0000-0000-000022000000}"/>
    <cellStyle name="Accent" xfId="39" xr:uid="{00000000-0005-0000-0000-000023000000}"/>
    <cellStyle name="Accent 1" xfId="40" xr:uid="{00000000-0005-0000-0000-000024000000}"/>
    <cellStyle name="Accent 1 2" xfId="103" xr:uid="{00000000-0005-0000-0000-000025000000}"/>
    <cellStyle name="Accent 2" xfId="41" xr:uid="{00000000-0005-0000-0000-000026000000}"/>
    <cellStyle name="Accent 2 2" xfId="104" xr:uid="{00000000-0005-0000-0000-000027000000}"/>
    <cellStyle name="Accent 3" xfId="42" xr:uid="{00000000-0005-0000-0000-000028000000}"/>
    <cellStyle name="Accent 3 2" xfId="105" xr:uid="{00000000-0005-0000-0000-000029000000}"/>
    <cellStyle name="Accent 4" xfId="102" xr:uid="{00000000-0005-0000-0000-00002A000000}"/>
    <cellStyle name="Accent1 2" xfId="44" xr:uid="{00000000-0005-0000-0000-00002B000000}"/>
    <cellStyle name="Accent1 3" xfId="43" xr:uid="{00000000-0005-0000-0000-00002C000000}"/>
    <cellStyle name="Accent2 2" xfId="45" xr:uid="{00000000-0005-0000-0000-00002D000000}"/>
    <cellStyle name="Accent3 2" xfId="46" xr:uid="{00000000-0005-0000-0000-00002E000000}"/>
    <cellStyle name="Accent4 2" xfId="48" xr:uid="{00000000-0005-0000-0000-00002F000000}"/>
    <cellStyle name="Accent4 3" xfId="47" xr:uid="{00000000-0005-0000-0000-000030000000}"/>
    <cellStyle name="Accent5 2" xfId="49" xr:uid="{00000000-0005-0000-0000-000031000000}"/>
    <cellStyle name="Accent6 2" xfId="50" xr:uid="{00000000-0005-0000-0000-000032000000}"/>
    <cellStyle name="Bad 2" xfId="108" xr:uid="{00000000-0005-0000-0000-000033000000}"/>
    <cellStyle name="Bad 3" xfId="51" xr:uid="{00000000-0005-0000-0000-000034000000}"/>
    <cellStyle name="Calculation 2" xfId="53" xr:uid="{00000000-0005-0000-0000-000035000000}"/>
    <cellStyle name="Calculation 3" xfId="52" xr:uid="{00000000-0005-0000-0000-000036000000}"/>
    <cellStyle name="Check Cell 2" xfId="54" xr:uid="{00000000-0005-0000-0000-000037000000}"/>
    <cellStyle name="Comma 2" xfId="3" xr:uid="{00000000-0005-0000-0000-000038000000}"/>
    <cellStyle name="Error" xfId="55" xr:uid="{00000000-0005-0000-0000-000039000000}"/>
    <cellStyle name="Error 2" xfId="109" xr:uid="{00000000-0005-0000-0000-00003A000000}"/>
    <cellStyle name="Explanatory Text 2" xfId="56" xr:uid="{00000000-0005-0000-0000-00003B000000}"/>
    <cellStyle name="Footnote" xfId="57" xr:uid="{00000000-0005-0000-0000-00003C000000}"/>
    <cellStyle name="Footnote 2" xfId="110" xr:uid="{00000000-0005-0000-0000-00003D000000}"/>
    <cellStyle name="Good 2" xfId="111" xr:uid="{00000000-0005-0000-0000-00003F000000}"/>
    <cellStyle name="Good 3" xfId="58" xr:uid="{00000000-0005-0000-0000-000040000000}"/>
    <cellStyle name="Heading" xfId="59" xr:uid="{00000000-0005-0000-0000-000041000000}"/>
    <cellStyle name="Heading 1 2" xfId="61" xr:uid="{00000000-0005-0000-0000-000042000000}"/>
    <cellStyle name="Heading 1 3" xfId="113" xr:uid="{00000000-0005-0000-0000-000043000000}"/>
    <cellStyle name="Heading 1 4" xfId="60" xr:uid="{00000000-0005-0000-0000-000044000000}"/>
    <cellStyle name="Heading 10" xfId="100" xr:uid="{00000000-0005-0000-0000-000045000000}"/>
    <cellStyle name="Heading 2 2" xfId="63" xr:uid="{00000000-0005-0000-0000-000046000000}"/>
    <cellStyle name="Heading 2 3" xfId="114" xr:uid="{00000000-0005-0000-0000-000047000000}"/>
    <cellStyle name="Heading 2 4" xfId="62" xr:uid="{00000000-0005-0000-0000-000048000000}"/>
    <cellStyle name="Heading 3 2" xfId="65" xr:uid="{00000000-0005-0000-0000-000049000000}"/>
    <cellStyle name="Heading 3 3" xfId="64" xr:uid="{00000000-0005-0000-0000-00004A000000}"/>
    <cellStyle name="Heading 4 2" xfId="67" xr:uid="{00000000-0005-0000-0000-00004B000000}"/>
    <cellStyle name="Heading 4 3" xfId="66" xr:uid="{00000000-0005-0000-0000-00004C000000}"/>
    <cellStyle name="Heading 5" xfId="112" xr:uid="{00000000-0005-0000-0000-00004D000000}"/>
    <cellStyle name="Heading 6" xfId="101" xr:uid="{00000000-0005-0000-0000-00004E000000}"/>
    <cellStyle name="Heading 7" xfId="107" xr:uid="{00000000-0005-0000-0000-00004F000000}"/>
    <cellStyle name="Heading 8" xfId="99" xr:uid="{00000000-0005-0000-0000-000050000000}"/>
    <cellStyle name="Heading 9" xfId="106" xr:uid="{00000000-0005-0000-0000-000051000000}"/>
    <cellStyle name="Input 2" xfId="69" xr:uid="{00000000-0005-0000-0000-000052000000}"/>
    <cellStyle name="Input 3" xfId="68" xr:uid="{00000000-0005-0000-0000-000053000000}"/>
    <cellStyle name="Linked Cell 2" xfId="70" xr:uid="{00000000-0005-0000-0000-000054000000}"/>
    <cellStyle name="Neutral 2" xfId="115" xr:uid="{00000000-0005-0000-0000-000055000000}"/>
    <cellStyle name="Neutral 3" xfId="71" xr:uid="{00000000-0005-0000-0000-000056000000}"/>
    <cellStyle name="Normal" xfId="0" builtinId="0"/>
    <cellStyle name="Normal 10" xfId="123" xr:uid="{00000000-0005-0000-0000-000058000000}"/>
    <cellStyle name="Normal 19" xfId="124" xr:uid="{913A9A33-BBC6-497E-BD88-63CC1B7E1D8E}"/>
    <cellStyle name="Normal 2" xfId="1" xr:uid="{00000000-0005-0000-0000-000059000000}"/>
    <cellStyle name="Normal 2 2 2" xfId="126" xr:uid="{040F96E7-B954-4310-A873-F5A1BBA4121C}"/>
    <cellStyle name="Normal 3" xfId="122" xr:uid="{00000000-0005-0000-0000-00005A000000}"/>
    <cellStyle name="Normal 6" xfId="127" xr:uid="{4F25FB6E-DFE0-4334-8037-61EEC85B1E8C}"/>
    <cellStyle name="Normal_t_sablons5" xfId="125" xr:uid="{174F7D7B-55C2-42B5-98DF-EEFACAD71813}"/>
    <cellStyle name="Note 2" xfId="116" xr:uid="{00000000-0005-0000-0000-00005C000000}"/>
    <cellStyle name="Note 3" xfId="72" xr:uid="{00000000-0005-0000-0000-00005D000000}"/>
    <cellStyle name="Output 2" xfId="74" xr:uid="{00000000-0005-0000-0000-00005E000000}"/>
    <cellStyle name="Output 3" xfId="73" xr:uid="{00000000-0005-0000-0000-00005F000000}"/>
    <cellStyle name="Parastais 10" xfId="75" xr:uid="{00000000-0005-0000-0000-000060000000}"/>
    <cellStyle name="Parastais 11" xfId="76" xr:uid="{00000000-0005-0000-0000-000061000000}"/>
    <cellStyle name="Parastais 2" xfId="77" xr:uid="{00000000-0005-0000-0000-000062000000}"/>
    <cellStyle name="Parastais 2 2" xfId="78" xr:uid="{00000000-0005-0000-0000-000063000000}"/>
    <cellStyle name="Parastais 3" xfId="79" xr:uid="{00000000-0005-0000-0000-000064000000}"/>
    <cellStyle name="Parastais 4" xfId="80" xr:uid="{00000000-0005-0000-0000-000065000000}"/>
    <cellStyle name="Parastais 5" xfId="81" xr:uid="{00000000-0005-0000-0000-000066000000}"/>
    <cellStyle name="Parastais 6" xfId="82" xr:uid="{00000000-0005-0000-0000-000067000000}"/>
    <cellStyle name="Parastais 7" xfId="83" xr:uid="{00000000-0005-0000-0000-000068000000}"/>
    <cellStyle name="Parastais 8" xfId="84" xr:uid="{00000000-0005-0000-0000-000069000000}"/>
    <cellStyle name="Parastais 9" xfId="85" xr:uid="{00000000-0005-0000-0000-00006A000000}"/>
    <cellStyle name="Status" xfId="86" xr:uid="{00000000-0005-0000-0000-00006B000000}"/>
    <cellStyle name="Status 2" xfId="117" xr:uid="{00000000-0005-0000-0000-00006C000000}"/>
    <cellStyle name="Stils 1" xfId="87" xr:uid="{00000000-0005-0000-0000-00006D000000}"/>
    <cellStyle name="Stils 1 2" xfId="118" xr:uid="{00000000-0005-0000-0000-00006E000000}"/>
    <cellStyle name="Style 1" xfId="2" xr:uid="{00000000-0005-0000-0000-00006F000000}"/>
    <cellStyle name="Style 1 2" xfId="88" xr:uid="{00000000-0005-0000-0000-000070000000}"/>
    <cellStyle name="Style 1 3" xfId="119" xr:uid="{00000000-0005-0000-0000-000071000000}"/>
    <cellStyle name="Text" xfId="89" xr:uid="{00000000-0005-0000-0000-000072000000}"/>
    <cellStyle name="Text 2" xfId="120" xr:uid="{00000000-0005-0000-0000-000073000000}"/>
    <cellStyle name="Title 2" xfId="91" xr:uid="{00000000-0005-0000-0000-000074000000}"/>
    <cellStyle name="Title 3" xfId="90" xr:uid="{00000000-0005-0000-0000-000075000000}"/>
    <cellStyle name="Total 2" xfId="93" xr:uid="{00000000-0005-0000-0000-000076000000}"/>
    <cellStyle name="Total 3" xfId="92" xr:uid="{00000000-0005-0000-0000-000077000000}"/>
    <cellStyle name="Warning" xfId="94" xr:uid="{00000000-0005-0000-0000-000078000000}"/>
    <cellStyle name="Warning 2" xfId="121" xr:uid="{00000000-0005-0000-0000-000079000000}"/>
    <cellStyle name="Warning Text 2" xfId="95" xr:uid="{00000000-0005-0000-0000-00007A000000}"/>
    <cellStyle name="Обычный 2" xfId="5" xr:uid="{00000000-0005-0000-0000-00007B000000}"/>
    <cellStyle name="Обычный 3" xfId="98" xr:uid="{00000000-0005-0000-0000-00007C000000}"/>
    <cellStyle name="Стиль 1" xfId="4" xr:uid="{00000000-0005-0000-0000-00007D00000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3CF7A-A301-4A68-8400-3C80464F5224}">
  <sheetPr>
    <tabColor theme="0"/>
  </sheetPr>
  <dimension ref="B1:C16"/>
  <sheetViews>
    <sheetView topLeftCell="A6" zoomScaleNormal="100" zoomScaleSheetLayoutView="100" workbookViewId="0">
      <selection activeCell="H14" sqref="H14"/>
    </sheetView>
  </sheetViews>
  <sheetFormatPr defaultRowHeight="15"/>
  <cols>
    <col min="1" max="1" width="3.42578125" customWidth="1"/>
    <col min="3" max="3" width="81.7109375" customWidth="1"/>
  </cols>
  <sheetData>
    <row r="1" spans="2:3" ht="18.75">
      <c r="B1" s="171" t="s">
        <v>66</v>
      </c>
      <c r="C1" s="172"/>
    </row>
    <row r="2" spans="2:3" ht="31.5" customHeight="1">
      <c r="B2" s="122" t="s">
        <v>67</v>
      </c>
      <c r="C2" s="123" t="s">
        <v>68</v>
      </c>
    </row>
    <row r="3" spans="2:3" ht="38.25" customHeight="1">
      <c r="B3" s="122" t="s">
        <v>69</v>
      </c>
      <c r="C3" s="125" t="s">
        <v>403</v>
      </c>
    </row>
    <row r="4" spans="2:3" ht="40.5" customHeight="1">
      <c r="B4" s="122" t="s">
        <v>70</v>
      </c>
      <c r="C4" s="128" t="s">
        <v>71</v>
      </c>
    </row>
    <row r="5" spans="2:3" ht="102" customHeight="1">
      <c r="B5" s="122" t="s">
        <v>93</v>
      </c>
      <c r="C5" s="125" t="s">
        <v>73</v>
      </c>
    </row>
    <row r="6" spans="2:3" ht="84" customHeight="1">
      <c r="B6" s="122" t="s">
        <v>72</v>
      </c>
      <c r="C6" s="125" t="s">
        <v>74</v>
      </c>
    </row>
    <row r="7" spans="2:3" ht="81.75" customHeight="1">
      <c r="B7" s="122" t="s">
        <v>75</v>
      </c>
      <c r="C7" s="125" t="s">
        <v>76</v>
      </c>
    </row>
    <row r="8" spans="2:3" ht="27" customHeight="1">
      <c r="B8" s="122" t="s">
        <v>77</v>
      </c>
      <c r="C8" s="123" t="s">
        <v>78</v>
      </c>
    </row>
    <row r="9" spans="2:3" ht="36" customHeight="1">
      <c r="B9" s="122" t="s">
        <v>79</v>
      </c>
      <c r="C9" s="125" t="s">
        <v>404</v>
      </c>
    </row>
    <row r="10" spans="2:3" ht="27.75" customHeight="1">
      <c r="B10" s="122" t="s">
        <v>80</v>
      </c>
      <c r="C10" s="125" t="s">
        <v>81</v>
      </c>
    </row>
    <row r="11" spans="2:3" ht="27" customHeight="1">
      <c r="B11" s="122" t="s">
        <v>94</v>
      </c>
      <c r="C11" s="125" t="s">
        <v>83</v>
      </c>
    </row>
    <row r="12" spans="2:3" ht="57.75" customHeight="1">
      <c r="B12" s="122" t="s">
        <v>82</v>
      </c>
      <c r="C12" s="125" t="s">
        <v>84</v>
      </c>
    </row>
    <row r="13" spans="2:3" ht="27.75" customHeight="1">
      <c r="B13" s="122" t="s">
        <v>85</v>
      </c>
      <c r="C13" s="126" t="s">
        <v>86</v>
      </c>
    </row>
    <row r="14" spans="2:3" ht="66.75" customHeight="1">
      <c r="B14" s="122" t="s">
        <v>87</v>
      </c>
      <c r="C14" s="127" t="s">
        <v>92</v>
      </c>
    </row>
    <row r="15" spans="2:3" ht="72" customHeight="1">
      <c r="B15" s="122" t="s">
        <v>88</v>
      </c>
      <c r="C15" s="128" t="s">
        <v>89</v>
      </c>
    </row>
    <row r="16" spans="2:3" ht="31.5">
      <c r="B16" s="122" t="s">
        <v>90</v>
      </c>
      <c r="C16" s="124" t="s">
        <v>91</v>
      </c>
    </row>
  </sheetData>
  <mergeCells count="1">
    <mergeCell ref="B1:C1"/>
  </mergeCells>
  <pageMargins left="0.7" right="0.7" top="0.75" bottom="0.75" header="0.3" footer="0.3"/>
  <pageSetup paperSize="9" scale="95" orientation="landscape" r:id="rId1"/>
  <rowBreaks count="1" manualBreakCount="1">
    <brk id="8" max="2" man="1"/>
  </rowBreaks>
  <ignoredErrors>
    <ignoredError sqref="B13 B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opLeftCell="A9" zoomScaleNormal="100" zoomScaleSheetLayoutView="100" workbookViewId="0">
      <selection activeCell="H23" sqref="H23"/>
    </sheetView>
  </sheetViews>
  <sheetFormatPr defaultColWidth="9.140625" defaultRowHeight="15"/>
  <cols>
    <col min="1" max="1" width="9.140625" style="1"/>
    <col min="2" max="2" width="8.5703125" style="1" customWidth="1"/>
    <col min="3" max="3" width="17.7109375" style="1" customWidth="1"/>
    <col min="4" max="4" width="20.42578125" style="1" customWidth="1"/>
    <col min="5" max="5" width="36.28515625" style="1" customWidth="1"/>
    <col min="6" max="16384" width="9.140625" style="1"/>
  </cols>
  <sheetData>
    <row r="1" spans="1:6">
      <c r="D1" s="174" t="s">
        <v>29</v>
      </c>
      <c r="E1" s="174"/>
    </row>
    <row r="2" spans="1:6">
      <c r="D2" s="50"/>
      <c r="E2" s="50"/>
    </row>
    <row r="3" spans="1:6" ht="18">
      <c r="D3" s="175" t="s">
        <v>30</v>
      </c>
      <c r="E3" s="175"/>
    </row>
    <row r="4" spans="1:6">
      <c r="E4" s="51" t="s">
        <v>32</v>
      </c>
    </row>
    <row r="5" spans="1:6">
      <c r="D5" s="1" t="s">
        <v>31</v>
      </c>
    </row>
    <row r="9" spans="1:6">
      <c r="A9" s="176" t="s">
        <v>0</v>
      </c>
      <c r="B9" s="176"/>
      <c r="C9" s="176"/>
      <c r="D9" s="176"/>
      <c r="E9" s="176"/>
    </row>
    <row r="10" spans="1:6">
      <c r="C10" s="6"/>
      <c r="D10" s="7"/>
    </row>
    <row r="12" spans="1:6" s="2" customFormat="1" ht="15" customHeight="1">
      <c r="A12" s="38" t="s">
        <v>57</v>
      </c>
      <c r="B12" s="31"/>
      <c r="C12" s="31"/>
      <c r="D12" s="31"/>
      <c r="E12" s="31"/>
      <c r="F12" s="8"/>
    </row>
    <row r="13" spans="1:6" ht="32.450000000000003" customHeight="1">
      <c r="A13" s="182" t="s">
        <v>97</v>
      </c>
      <c r="B13" s="182"/>
      <c r="C13" s="182"/>
      <c r="D13" s="182"/>
      <c r="E13" s="182"/>
      <c r="F13" s="7"/>
    </row>
    <row r="14" spans="1:6">
      <c r="A14" s="38" t="s">
        <v>98</v>
      </c>
      <c r="D14" s="10"/>
      <c r="E14" s="7"/>
    </row>
    <row r="15" spans="1:6" ht="15" customHeight="1">
      <c r="A15" s="183" t="s">
        <v>99</v>
      </c>
      <c r="B15" s="183"/>
      <c r="C15" s="184"/>
      <c r="D15" s="184"/>
      <c r="E15" s="184"/>
    </row>
    <row r="16" spans="1:6">
      <c r="B16" s="7"/>
      <c r="D16" s="3"/>
    </row>
    <row r="18" spans="1:14">
      <c r="B18" s="25" t="s">
        <v>2</v>
      </c>
      <c r="C18" s="177" t="s">
        <v>1</v>
      </c>
      <c r="D18" s="177"/>
      <c r="E18" s="53" t="s">
        <v>33</v>
      </c>
    </row>
    <row r="19" spans="1:14">
      <c r="B19" s="24">
        <v>1</v>
      </c>
      <c r="C19" s="181" t="s">
        <v>402</v>
      </c>
      <c r="D19" s="181"/>
      <c r="E19" s="26">
        <f>'Kopsav 1'!D22</f>
        <v>0</v>
      </c>
    </row>
    <row r="20" spans="1:14">
      <c r="B20" s="4"/>
      <c r="C20" s="179" t="s">
        <v>3</v>
      </c>
      <c r="D20" s="180"/>
      <c r="E20" s="12">
        <f>SUM(E19)</f>
        <v>0</v>
      </c>
    </row>
    <row r="21" spans="1:14">
      <c r="C21" s="13"/>
      <c r="E21" s="28"/>
    </row>
    <row r="22" spans="1:14">
      <c r="B22" s="178" t="s">
        <v>53</v>
      </c>
      <c r="C22" s="178"/>
      <c r="D22" s="178"/>
      <c r="E22" s="12">
        <f>0.21*E20</f>
        <v>0</v>
      </c>
    </row>
    <row r="23" spans="1:14">
      <c r="B23" s="5"/>
      <c r="D23" s="13"/>
      <c r="E23" s="14"/>
    </row>
    <row r="24" spans="1:14">
      <c r="B24" s="5"/>
      <c r="D24" s="13"/>
      <c r="E24" s="14"/>
    </row>
    <row r="25" spans="1:14">
      <c r="B25" s="5"/>
      <c r="D25" s="13"/>
      <c r="E25" s="14"/>
    </row>
    <row r="26" spans="1:14">
      <c r="B26" s="5"/>
      <c r="D26" s="13"/>
      <c r="E26" s="14"/>
    </row>
    <row r="27" spans="1:14" s="31" customFormat="1">
      <c r="A27" s="130" t="s">
        <v>95</v>
      </c>
      <c r="B27" s="131" t="s">
        <v>105</v>
      </c>
      <c r="C27" s="132"/>
      <c r="D27" s="131"/>
      <c r="E27" s="133"/>
      <c r="F27" s="38"/>
      <c r="G27" s="38"/>
      <c r="H27" s="38"/>
      <c r="I27" s="38"/>
      <c r="J27" s="38"/>
      <c r="K27" s="39"/>
      <c r="L27" s="39"/>
      <c r="M27" s="39"/>
      <c r="N27" s="39"/>
    </row>
    <row r="28" spans="1:14" s="31" customFormat="1" ht="18">
      <c r="A28" s="32"/>
      <c r="C28" s="173" t="s">
        <v>22</v>
      </c>
      <c r="D28" s="173"/>
      <c r="E28" s="173"/>
      <c r="F28" s="32"/>
      <c r="G28" s="32"/>
      <c r="H28" s="32"/>
      <c r="I28" s="32"/>
      <c r="J28" s="32"/>
      <c r="K28" s="32"/>
      <c r="L28" s="32"/>
      <c r="M28" s="32"/>
      <c r="N28" s="32"/>
    </row>
    <row r="29" spans="1:14" s="31" customFormat="1">
      <c r="A29" s="45" t="s">
        <v>24</v>
      </c>
      <c r="C29" s="44"/>
      <c r="D29" s="32"/>
      <c r="E29" s="32"/>
      <c r="F29" s="32"/>
      <c r="G29" s="32"/>
      <c r="H29" s="32"/>
      <c r="I29" s="32"/>
      <c r="J29" s="32"/>
      <c r="K29" s="32"/>
      <c r="L29" s="32"/>
      <c r="M29" s="32"/>
      <c r="N29" s="32"/>
    </row>
    <row r="31" spans="1:14" s="31" customFormat="1" ht="18">
      <c r="A31" s="35" t="s">
        <v>64</v>
      </c>
      <c r="C31" s="43"/>
      <c r="D31" s="32"/>
      <c r="E31" s="32"/>
      <c r="F31" s="32"/>
      <c r="G31" s="32"/>
      <c r="H31" s="32"/>
      <c r="I31" s="32"/>
      <c r="J31" s="32"/>
      <c r="K31" s="32"/>
      <c r="L31" s="32"/>
      <c r="M31" s="32"/>
      <c r="N31" s="32"/>
    </row>
  </sheetData>
  <mergeCells count="11">
    <mergeCell ref="C28:E28"/>
    <mergeCell ref="D1:E1"/>
    <mergeCell ref="D3:E3"/>
    <mergeCell ref="A9:E9"/>
    <mergeCell ref="C18:D18"/>
    <mergeCell ref="B22:D22"/>
    <mergeCell ref="C20:D20"/>
    <mergeCell ref="C19:D19"/>
    <mergeCell ref="A13:E13"/>
    <mergeCell ref="A15:B15"/>
    <mergeCell ref="C15:E15"/>
  </mergeCells>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L29"/>
  <sheetViews>
    <sheetView zoomScaleNormal="100" zoomScaleSheetLayoutView="100" workbookViewId="0">
      <selection activeCell="H27" sqref="H27"/>
    </sheetView>
  </sheetViews>
  <sheetFormatPr defaultColWidth="9.140625" defaultRowHeight="15"/>
  <cols>
    <col min="1" max="1" width="6.7109375" style="7" customWidth="1"/>
    <col min="2" max="2" width="9.42578125" style="7" customWidth="1"/>
    <col min="3" max="3" width="39" style="7" customWidth="1"/>
    <col min="4" max="4" width="12.5703125" style="7" customWidth="1"/>
    <col min="5" max="5" width="11.85546875" style="7" customWidth="1"/>
    <col min="6" max="6" width="15" style="7" customWidth="1"/>
    <col min="7" max="7" width="13" style="7" customWidth="1"/>
    <col min="8" max="8" width="12" style="7" customWidth="1"/>
    <col min="9" max="9" width="11.42578125" style="7" customWidth="1"/>
    <col min="10" max="16384" width="9.140625" style="7"/>
  </cols>
  <sheetData>
    <row r="1" spans="1:12">
      <c r="A1" s="176" t="s">
        <v>52</v>
      </c>
      <c r="B1" s="176"/>
      <c r="C1" s="176"/>
      <c r="D1" s="176"/>
      <c r="E1" s="176"/>
      <c r="F1" s="176"/>
      <c r="G1" s="176"/>
      <c r="H1" s="176"/>
    </row>
    <row r="2" spans="1:12">
      <c r="A2" s="185" t="s">
        <v>26</v>
      </c>
      <c r="B2" s="185"/>
      <c r="C2" s="185"/>
      <c r="D2" s="185"/>
      <c r="E2" s="185"/>
      <c r="F2" s="185"/>
      <c r="G2" s="185"/>
      <c r="H2" s="185"/>
      <c r="I2" s="15"/>
    </row>
    <row r="3" spans="1:12" ht="18">
      <c r="A3" s="186" t="s">
        <v>4</v>
      </c>
      <c r="B3" s="186"/>
      <c r="C3" s="186"/>
      <c r="D3" s="186"/>
      <c r="E3" s="186"/>
      <c r="F3" s="186"/>
      <c r="G3" s="186"/>
      <c r="H3" s="186"/>
    </row>
    <row r="4" spans="1:12" ht="12.75" customHeight="1">
      <c r="A4" s="31" t="str">
        <f>'Būv koptāme'!A12</f>
        <v>Būves nosaukums: Siltumapgādes sistēma.</v>
      </c>
    </row>
    <row r="5" spans="1:12">
      <c r="A5" s="182" t="str">
        <f>'Būv koptāme'!A13</f>
        <v xml:space="preserve">Objekta nosaukums: APKURES KATLU MĀJAS RĪGĀ, JELGAVAS IELĀ 37 (2.TROLEJBUSU PARKS) ATJAUNOŠANAS BŪVPROJEKTS
</v>
      </c>
      <c r="B5" s="182"/>
      <c r="C5" s="182"/>
      <c r="D5" s="182"/>
      <c r="E5" s="182"/>
      <c r="F5" s="182"/>
      <c r="G5" s="182"/>
      <c r="H5" s="182"/>
    </row>
    <row r="6" spans="1:12">
      <c r="A6" s="31" t="str">
        <f>'Būv koptāme'!A14</f>
        <v>Objekta adrese: Jelgavas ielā 37 , Rīgā</v>
      </c>
      <c r="D6" s="9"/>
    </row>
    <row r="7" spans="1:12">
      <c r="A7" s="31" t="str">
        <f>'Būv koptāme'!A15</f>
        <v xml:space="preserve">Pasūtījuma Nr.: 
</v>
      </c>
      <c r="D7" s="9"/>
    </row>
    <row r="8" spans="1:12">
      <c r="E8" s="47" t="s">
        <v>50</v>
      </c>
      <c r="F8" s="48">
        <f>D22</f>
        <v>0</v>
      </c>
    </row>
    <row r="9" spans="1:12">
      <c r="E9" s="47" t="s">
        <v>51</v>
      </c>
      <c r="F9" s="49">
        <f>H18</f>
        <v>0</v>
      </c>
    </row>
    <row r="10" spans="1:12">
      <c r="A10" s="192" t="s">
        <v>2</v>
      </c>
      <c r="B10" s="192" t="s">
        <v>6</v>
      </c>
      <c r="C10" s="192" t="s">
        <v>7</v>
      </c>
      <c r="D10" s="192" t="s">
        <v>20</v>
      </c>
      <c r="E10" s="194" t="s">
        <v>5</v>
      </c>
      <c r="F10" s="195"/>
      <c r="G10" s="196"/>
      <c r="H10" s="192" t="s">
        <v>8</v>
      </c>
    </row>
    <row r="11" spans="1:12">
      <c r="A11" s="193"/>
      <c r="B11" s="193"/>
      <c r="C11" s="193"/>
      <c r="D11" s="193"/>
      <c r="E11" s="21" t="s">
        <v>47</v>
      </c>
      <c r="F11" s="21" t="s">
        <v>48</v>
      </c>
      <c r="G11" s="21" t="s">
        <v>49</v>
      </c>
      <c r="H11" s="193"/>
    </row>
    <row r="12" spans="1:12" s="18" customFormat="1">
      <c r="A12" s="17">
        <v>1</v>
      </c>
      <c r="B12" s="17" t="s">
        <v>34</v>
      </c>
      <c r="C12" s="144" t="s">
        <v>100</v>
      </c>
      <c r="D12" s="145">
        <f>Demontāža!P21</f>
        <v>0</v>
      </c>
      <c r="E12" s="11">
        <f>Demontāža!M21</f>
        <v>0</v>
      </c>
      <c r="F12" s="11">
        <f>Demontāža!N21</f>
        <v>0</v>
      </c>
      <c r="G12" s="11">
        <f>Demontāža!O21</f>
        <v>0</v>
      </c>
      <c r="H12" s="11">
        <f>Demontāža!L21</f>
        <v>0</v>
      </c>
      <c r="I12" s="7"/>
      <c r="J12" s="7"/>
      <c r="K12" s="7"/>
      <c r="L12" s="7"/>
    </row>
    <row r="13" spans="1:12" s="18" customFormat="1">
      <c r="A13" s="222">
        <v>2</v>
      </c>
      <c r="B13" s="222" t="s">
        <v>35</v>
      </c>
      <c r="C13" s="223" t="s">
        <v>407</v>
      </c>
      <c r="D13" s="145">
        <f>KŪ!P20</f>
        <v>0</v>
      </c>
      <c r="E13" s="224">
        <f>KŪ!M20</f>
        <v>0</v>
      </c>
      <c r="F13" s="224">
        <f>KŪ!N20</f>
        <v>0</v>
      </c>
      <c r="G13" s="224">
        <f>KŪ!O20</f>
        <v>0</v>
      </c>
      <c r="H13" s="225">
        <f>KŪ!L20</f>
        <v>0</v>
      </c>
      <c r="I13" s="7"/>
      <c r="J13" s="7"/>
      <c r="K13" s="7"/>
      <c r="L13" s="7"/>
    </row>
    <row r="14" spans="1:12" s="18" customFormat="1">
      <c r="A14" s="17">
        <v>3</v>
      </c>
      <c r="B14" s="17" t="s">
        <v>36</v>
      </c>
      <c r="C14" s="144" t="s">
        <v>101</v>
      </c>
      <c r="D14" s="145">
        <f>'SM daļa'!P132</f>
        <v>0</v>
      </c>
      <c r="E14" s="11">
        <f>'SM daļa'!M132</f>
        <v>0</v>
      </c>
      <c r="F14" s="11">
        <f>'SM daļa'!N132</f>
        <v>0</v>
      </c>
      <c r="G14" s="11">
        <f>'SM daļa'!O132</f>
        <v>0</v>
      </c>
      <c r="H14" s="22">
        <f>'SM daļa'!L132</f>
        <v>0</v>
      </c>
      <c r="I14" s="7"/>
      <c r="J14" s="7"/>
      <c r="K14" s="7"/>
      <c r="L14" s="7"/>
    </row>
    <row r="15" spans="1:12" s="18" customFormat="1">
      <c r="A15" s="17">
        <v>4</v>
      </c>
      <c r="B15" s="17" t="s">
        <v>37</v>
      </c>
      <c r="C15" s="144" t="s">
        <v>102</v>
      </c>
      <c r="D15" s="145">
        <f>VAS!P62</f>
        <v>0</v>
      </c>
      <c r="E15" s="11">
        <f>VAS!M62</f>
        <v>0</v>
      </c>
      <c r="F15" s="11">
        <f>VAS!N62</f>
        <v>0</v>
      </c>
      <c r="G15" s="11">
        <f>VAS!O62</f>
        <v>0</v>
      </c>
      <c r="H15" s="22">
        <f>VAS!L62</f>
        <v>0</v>
      </c>
      <c r="I15" s="7"/>
      <c r="J15" s="7"/>
      <c r="K15" s="7"/>
      <c r="L15" s="7"/>
    </row>
    <row r="16" spans="1:12" s="18" customFormat="1">
      <c r="A16" s="17">
        <v>5</v>
      </c>
      <c r="B16" s="17" t="s">
        <v>38</v>
      </c>
      <c r="C16" s="144" t="s">
        <v>103</v>
      </c>
      <c r="D16" s="145">
        <f>'GA '!P54</f>
        <v>0</v>
      </c>
      <c r="E16" s="11">
        <f>'GA '!M54</f>
        <v>0</v>
      </c>
      <c r="F16" s="11">
        <f>'GA '!N54</f>
        <v>0</v>
      </c>
      <c r="G16" s="11">
        <f>'GA '!O54</f>
        <v>0</v>
      </c>
      <c r="H16" s="22">
        <f>'GA '!L54</f>
        <v>0</v>
      </c>
      <c r="I16" s="7"/>
      <c r="J16" s="7"/>
      <c r="K16" s="7"/>
      <c r="L16" s="7"/>
    </row>
    <row r="17" spans="1:12" s="18" customFormat="1">
      <c r="A17" s="17">
        <v>6</v>
      </c>
      <c r="B17" s="17" t="s">
        <v>413</v>
      </c>
      <c r="C17" s="144" t="s">
        <v>104</v>
      </c>
      <c r="D17" s="145">
        <f>EL!P80</f>
        <v>0</v>
      </c>
      <c r="E17" s="11">
        <f>EL!M80</f>
        <v>0</v>
      </c>
      <c r="F17" s="11">
        <f>EL!N80</f>
        <v>0</v>
      </c>
      <c r="G17" s="11">
        <f>EL!O80</f>
        <v>0</v>
      </c>
      <c r="H17" s="22">
        <f>EL!L80</f>
        <v>0</v>
      </c>
      <c r="I17" s="7"/>
      <c r="J17" s="7"/>
      <c r="K17" s="7"/>
      <c r="L17" s="7"/>
    </row>
    <row r="18" spans="1:12">
      <c r="A18" s="16"/>
      <c r="B18" s="19"/>
      <c r="C18" s="23" t="s">
        <v>3</v>
      </c>
      <c r="D18" s="12">
        <f>SUM(D12:D17)</f>
        <v>0</v>
      </c>
      <c r="E18" s="12">
        <f>SUM(E12:E17)</f>
        <v>0</v>
      </c>
      <c r="F18" s="12">
        <f>SUM(F12:F17)</f>
        <v>0</v>
      </c>
      <c r="G18" s="12">
        <f>SUM(G12:G17)</f>
        <v>0</v>
      </c>
      <c r="H18" s="12">
        <f>SUM(H12:H17)</f>
        <v>0</v>
      </c>
    </row>
    <row r="19" spans="1:12">
      <c r="A19" s="190" t="s">
        <v>405</v>
      </c>
      <c r="B19" s="190"/>
      <c r="C19" s="190"/>
      <c r="D19" s="11">
        <f>D18*0</f>
        <v>0</v>
      </c>
      <c r="E19" s="20"/>
      <c r="F19" s="20"/>
      <c r="G19" s="20"/>
      <c r="H19" s="20"/>
    </row>
    <row r="20" spans="1:12">
      <c r="A20" s="191" t="s">
        <v>28</v>
      </c>
      <c r="B20" s="191"/>
      <c r="C20" s="191"/>
      <c r="D20" s="11">
        <f>D19*0</f>
        <v>0</v>
      </c>
      <c r="E20" s="20"/>
      <c r="F20" s="20"/>
      <c r="G20" s="20"/>
      <c r="H20" s="20"/>
    </row>
    <row r="21" spans="1:12">
      <c r="A21" s="187" t="s">
        <v>406</v>
      </c>
      <c r="B21" s="188"/>
      <c r="C21" s="189"/>
      <c r="D21" s="11">
        <f>D18*0</f>
        <v>0</v>
      </c>
      <c r="E21" s="20"/>
      <c r="F21" s="20"/>
      <c r="G21" s="20"/>
      <c r="H21" s="20"/>
    </row>
    <row r="22" spans="1:12">
      <c r="A22" s="187" t="s">
        <v>40</v>
      </c>
      <c r="B22" s="188"/>
      <c r="C22" s="189"/>
      <c r="D22" s="12">
        <f>D18+D19+D21</f>
        <v>0</v>
      </c>
    </row>
    <row r="23" spans="1:12">
      <c r="D23" s="114"/>
    </row>
    <row r="24" spans="1:12" s="31" customFormat="1">
      <c r="A24" s="35"/>
      <c r="B24" s="31" t="s">
        <v>96</v>
      </c>
      <c r="C24" s="134" t="str">
        <f>'Būv koptāme'!B27</f>
        <v xml:space="preserve">SIA "           " </v>
      </c>
      <c r="E24" s="33"/>
      <c r="F24" s="38"/>
      <c r="G24" s="38"/>
      <c r="H24" s="38"/>
      <c r="I24" s="38"/>
      <c r="J24" s="38"/>
      <c r="K24" s="38"/>
      <c r="L24" s="39"/>
    </row>
    <row r="25" spans="1:12" s="31" customFormat="1" ht="18">
      <c r="A25" s="32"/>
      <c r="C25" s="43" t="s">
        <v>22</v>
      </c>
      <c r="D25" s="32"/>
      <c r="E25" s="32"/>
      <c r="F25" s="32"/>
      <c r="G25" s="32"/>
      <c r="H25" s="32"/>
      <c r="I25" s="32"/>
      <c r="J25" s="32"/>
      <c r="K25" s="32"/>
      <c r="L25" s="32"/>
    </row>
    <row r="26" spans="1:12" s="31" customFormat="1" ht="18">
      <c r="A26" s="35" t="str">
        <f>'Būv koptāme'!A31</f>
        <v xml:space="preserve">Tāme sastādīta </v>
      </c>
      <c r="C26" s="43"/>
      <c r="D26" s="32"/>
      <c r="E26" s="32"/>
      <c r="F26" s="32"/>
      <c r="G26" s="32"/>
      <c r="H26" s="32"/>
      <c r="I26" s="32"/>
      <c r="J26" s="32"/>
      <c r="K26" s="32"/>
      <c r="L26" s="32"/>
    </row>
    <row r="27" spans="1:12" s="31" customFormat="1">
      <c r="A27" s="35" t="s">
        <v>23</v>
      </c>
      <c r="C27" s="54"/>
      <c r="D27" s="32"/>
      <c r="E27" s="32"/>
      <c r="F27" s="32"/>
      <c r="G27" s="32"/>
      <c r="H27" s="32"/>
      <c r="I27" s="32"/>
      <c r="J27" s="32"/>
      <c r="K27" s="32"/>
      <c r="L27" s="32"/>
    </row>
    <row r="28" spans="1:12" s="31" customFormat="1" ht="18">
      <c r="A28" s="32"/>
      <c r="C28" s="43" t="s">
        <v>22</v>
      </c>
      <c r="D28" s="32"/>
      <c r="E28" s="32"/>
      <c r="F28" s="32"/>
      <c r="G28" s="32"/>
      <c r="H28" s="32"/>
      <c r="I28" s="32"/>
      <c r="J28" s="32"/>
      <c r="K28" s="32"/>
      <c r="L28" s="32"/>
    </row>
    <row r="29" spans="1:12" s="31" customFormat="1">
      <c r="A29" s="45" t="s">
        <v>24</v>
      </c>
      <c r="C29" s="44"/>
      <c r="D29" s="32"/>
      <c r="E29" s="32"/>
      <c r="F29" s="32"/>
      <c r="G29" s="32"/>
      <c r="H29" s="32"/>
      <c r="I29" s="32"/>
      <c r="J29" s="32"/>
      <c r="K29" s="32"/>
      <c r="L29" s="32"/>
    </row>
  </sheetData>
  <mergeCells count="14">
    <mergeCell ref="A1:H1"/>
    <mergeCell ref="A2:H2"/>
    <mergeCell ref="A3:H3"/>
    <mergeCell ref="A22:C22"/>
    <mergeCell ref="A19:C19"/>
    <mergeCell ref="A20:C20"/>
    <mergeCell ref="A21:C21"/>
    <mergeCell ref="A10:A11"/>
    <mergeCell ref="B10:B11"/>
    <mergeCell ref="C10:C11"/>
    <mergeCell ref="D10:D11"/>
    <mergeCell ref="E10:G10"/>
    <mergeCell ref="H10:H11"/>
    <mergeCell ref="A5:H5"/>
  </mergeCells>
  <phoneticPr fontId="44" type="noConversion"/>
  <pageMargins left="0.25" right="0.25" top="0.75" bottom="0.75"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2DB6F-7ACA-4E77-9189-0B924B85E758}">
  <sheetPr>
    <tabColor theme="0"/>
  </sheetPr>
  <dimension ref="A1:T33"/>
  <sheetViews>
    <sheetView zoomScaleNormal="100" zoomScaleSheetLayoutView="100" workbookViewId="0">
      <selection activeCell="J27" sqref="J27"/>
    </sheetView>
  </sheetViews>
  <sheetFormatPr defaultColWidth="9.140625" defaultRowHeight="15"/>
  <cols>
    <col min="1" max="1" width="3.7109375" style="55" customWidth="1"/>
    <col min="2" max="2" width="6.42578125" style="55" customWidth="1"/>
    <col min="3" max="3" width="41.140625" style="55" customWidth="1"/>
    <col min="4" max="4" width="5.42578125" style="58" customWidth="1"/>
    <col min="5" max="5" width="6.7109375" style="58" customWidth="1"/>
    <col min="6" max="6" width="7.42578125" style="58" customWidth="1"/>
    <col min="7" max="7" width="6" style="58" customWidth="1"/>
    <col min="8" max="8" width="7.5703125" style="58" customWidth="1"/>
    <col min="9" max="9" width="7.140625" style="58" customWidth="1"/>
    <col min="10" max="10" width="7.42578125" style="58" customWidth="1"/>
    <col min="11" max="11" width="8.140625" style="58" customWidth="1"/>
    <col min="12" max="12" width="8" style="58" customWidth="1"/>
    <col min="13" max="13" width="9" style="58" customWidth="1"/>
    <col min="14" max="14" width="9.140625" style="58" customWidth="1"/>
    <col min="15" max="16" width="10.140625" style="58" customWidth="1"/>
    <col min="17" max="18" width="9.140625" style="55"/>
    <col min="19" max="19" width="37.140625" style="55" customWidth="1"/>
    <col min="20" max="16384" width="9.140625" style="55"/>
  </cols>
  <sheetData>
    <row r="1" spans="1:17">
      <c r="A1" s="201" t="s">
        <v>58</v>
      </c>
      <c r="B1" s="201"/>
      <c r="C1" s="201"/>
      <c r="D1" s="201"/>
      <c r="E1" s="201"/>
      <c r="F1" s="201"/>
      <c r="G1" s="201"/>
      <c r="H1" s="201"/>
      <c r="I1" s="201"/>
      <c r="J1" s="201"/>
      <c r="K1" s="201"/>
      <c r="L1" s="201"/>
      <c r="M1" s="201"/>
      <c r="N1" s="201"/>
      <c r="O1" s="201"/>
      <c r="P1" s="201"/>
    </row>
    <row r="2" spans="1:17">
      <c r="A2" s="202" t="s">
        <v>62</v>
      </c>
      <c r="B2" s="202"/>
      <c r="C2" s="202"/>
      <c r="D2" s="202"/>
      <c r="E2" s="202"/>
      <c r="F2" s="202"/>
      <c r="G2" s="202"/>
      <c r="H2" s="202"/>
      <c r="I2" s="202"/>
      <c r="J2" s="202"/>
      <c r="K2" s="202"/>
      <c r="L2" s="202"/>
      <c r="M2" s="202"/>
      <c r="N2" s="202"/>
      <c r="O2" s="202"/>
      <c r="P2" s="202"/>
    </row>
    <row r="3" spans="1:17" ht="18">
      <c r="A3" s="203" t="s">
        <v>19</v>
      </c>
      <c r="B3" s="203"/>
      <c r="C3" s="203"/>
      <c r="D3" s="203"/>
      <c r="E3" s="203"/>
      <c r="F3" s="203"/>
      <c r="G3" s="203"/>
      <c r="H3" s="203"/>
      <c r="I3" s="203"/>
      <c r="J3" s="203"/>
      <c r="K3" s="203"/>
      <c r="L3" s="203"/>
      <c r="M3" s="203"/>
      <c r="N3" s="203"/>
      <c r="O3" s="203"/>
      <c r="P3" s="203"/>
    </row>
    <row r="4" spans="1:17">
      <c r="A4" s="31" t="str">
        <f>'Kopsav 1'!A4</f>
        <v>Būves nosaukums: Siltumapgādes sistēma.</v>
      </c>
      <c r="B4" s="56"/>
      <c r="C4" s="57"/>
    </row>
    <row r="5" spans="1:17">
      <c r="A5" s="31" t="str">
        <f>'Kopsav 1'!A5:H5</f>
        <v xml:space="preserve">Objekta nosaukums: APKURES KATLU MĀJAS RĪGĀ, JELGAVAS IELĀ 37 (2.TROLEJBUSU PARKS) ATJAUNOŠANAS BŪVPROJEKTS
</v>
      </c>
      <c r="B5" s="56"/>
      <c r="C5" s="56"/>
    </row>
    <row r="6" spans="1:17">
      <c r="A6" s="31" t="str">
        <f>'Kopsav 1'!A6</f>
        <v>Objekta adrese: Jelgavas ielā 37 , Rīgā</v>
      </c>
      <c r="C6" s="59"/>
    </row>
    <row r="7" spans="1:17">
      <c r="A7" s="31" t="str">
        <f>'Kopsav 1'!A7</f>
        <v xml:space="preserve">Pasūtījuma Nr.: 
</v>
      </c>
    </row>
    <row r="8" spans="1:17">
      <c r="A8" s="57"/>
      <c r="M8" s="55"/>
      <c r="N8" s="60" t="s">
        <v>20</v>
      </c>
      <c r="O8" s="61">
        <f>P21</f>
        <v>0</v>
      </c>
      <c r="P8" s="62" t="s">
        <v>9</v>
      </c>
    </row>
    <row r="9" spans="1:17" s="59" customFormat="1">
      <c r="A9" s="58"/>
      <c r="O9" s="93" t="s">
        <v>64</v>
      </c>
    </row>
    <row r="10" spans="1:17">
      <c r="A10" s="63"/>
      <c r="B10" s="63"/>
      <c r="C10" s="64"/>
      <c r="D10" s="65"/>
      <c r="E10" s="65"/>
      <c r="F10" s="66"/>
      <c r="G10" s="204" t="s">
        <v>54</v>
      </c>
      <c r="H10" s="206" t="s">
        <v>10</v>
      </c>
      <c r="I10" s="207"/>
      <c r="J10" s="207"/>
      <c r="K10" s="208"/>
      <c r="L10" s="209" t="s">
        <v>11</v>
      </c>
      <c r="M10" s="209"/>
      <c r="N10" s="209"/>
      <c r="O10" s="209"/>
      <c r="P10" s="209"/>
    </row>
    <row r="11" spans="1:17" ht="93.75" customHeight="1">
      <c r="A11" s="67" t="s">
        <v>2</v>
      </c>
      <c r="B11" s="67" t="s">
        <v>12</v>
      </c>
      <c r="C11" s="68" t="s">
        <v>13</v>
      </c>
      <c r="D11" s="67" t="s">
        <v>14</v>
      </c>
      <c r="E11" s="67" t="s">
        <v>15</v>
      </c>
      <c r="F11" s="69" t="s">
        <v>16</v>
      </c>
      <c r="G11" s="205"/>
      <c r="H11" s="70" t="s">
        <v>42</v>
      </c>
      <c r="I11" s="90" t="s">
        <v>43</v>
      </c>
      <c r="J11" s="90" t="s">
        <v>44</v>
      </c>
      <c r="K11" s="90" t="s">
        <v>45</v>
      </c>
      <c r="L11" s="85" t="s">
        <v>25</v>
      </c>
      <c r="M11" s="71" t="s">
        <v>42</v>
      </c>
      <c r="N11" s="90" t="s">
        <v>43</v>
      </c>
      <c r="O11" s="90" t="s">
        <v>44</v>
      </c>
      <c r="P11" s="85" t="s">
        <v>46</v>
      </c>
    </row>
    <row r="12" spans="1:17" s="58" customFormat="1">
      <c r="A12" s="84"/>
      <c r="B12" s="94"/>
      <c r="C12" s="80" t="s">
        <v>62</v>
      </c>
      <c r="D12" s="84"/>
      <c r="E12" s="72"/>
      <c r="F12" s="73"/>
      <c r="G12" s="73"/>
      <c r="H12" s="73"/>
      <c r="I12" s="72"/>
      <c r="J12" s="73"/>
      <c r="K12" s="72"/>
      <c r="L12" s="72"/>
      <c r="M12" s="72"/>
      <c r="N12" s="72"/>
      <c r="O12" s="72"/>
      <c r="P12" s="72"/>
    </row>
    <row r="13" spans="1:17" s="81" customFormat="1" ht="51.75">
      <c r="A13" s="101">
        <v>1</v>
      </c>
      <c r="B13" s="103" t="s">
        <v>65</v>
      </c>
      <c r="C13" s="143" t="s">
        <v>106</v>
      </c>
      <c r="D13" s="103" t="s">
        <v>27</v>
      </c>
      <c r="E13" s="102">
        <v>1</v>
      </c>
      <c r="F13" s="73">
        <v>0</v>
      </c>
      <c r="G13" s="73">
        <v>0</v>
      </c>
      <c r="H13" s="73">
        <v>0</v>
      </c>
      <c r="I13" s="108">
        <v>0</v>
      </c>
      <c r="J13" s="108">
        <v>0</v>
      </c>
      <c r="K13" s="72">
        <f>J13+I13+H13</f>
        <v>0</v>
      </c>
      <c r="L13" s="72">
        <f>F13*E13</f>
        <v>0</v>
      </c>
      <c r="M13" s="72">
        <f>H13*E13</f>
        <v>0</v>
      </c>
      <c r="N13" s="72">
        <f>I13*E13</f>
        <v>0</v>
      </c>
      <c r="O13" s="72">
        <f>J13*E13</f>
        <v>0</v>
      </c>
      <c r="P13" s="72">
        <f>O13+N13+M13</f>
        <v>0</v>
      </c>
    </row>
    <row r="14" spans="1:17" s="81" customFormat="1">
      <c r="A14" s="101">
        <v>2</v>
      </c>
      <c r="B14" s="103" t="s">
        <v>65</v>
      </c>
      <c r="C14" s="143" t="s">
        <v>107</v>
      </c>
      <c r="D14" s="103" t="s">
        <v>27</v>
      </c>
      <c r="E14" s="102">
        <v>1</v>
      </c>
      <c r="F14" s="73">
        <v>0</v>
      </c>
      <c r="G14" s="73">
        <v>0</v>
      </c>
      <c r="H14" s="73">
        <v>0</v>
      </c>
      <c r="I14" s="108">
        <v>0</v>
      </c>
      <c r="J14" s="108">
        <v>0</v>
      </c>
      <c r="K14" s="72">
        <f t="shared" ref="K14" si="0">J14+I14+H14</f>
        <v>0</v>
      </c>
      <c r="L14" s="72">
        <f t="shared" ref="L14" si="1">F14*E14</f>
        <v>0</v>
      </c>
      <c r="M14" s="72">
        <f t="shared" ref="M14" si="2">H14*E14</f>
        <v>0</v>
      </c>
      <c r="N14" s="72">
        <f t="shared" ref="N14:N20" si="3">I14*E14</f>
        <v>0</v>
      </c>
      <c r="O14" s="72">
        <f t="shared" ref="O14" si="4">J14*E14</f>
        <v>0</v>
      </c>
      <c r="P14" s="72">
        <f t="shared" ref="P14" si="5">O14+N14+M14</f>
        <v>0</v>
      </c>
      <c r="Q14" s="109"/>
    </row>
    <row r="15" spans="1:17" s="81" customFormat="1">
      <c r="A15" s="101">
        <v>3</v>
      </c>
      <c r="B15" s="103" t="s">
        <v>65</v>
      </c>
      <c r="C15" s="143" t="s">
        <v>108</v>
      </c>
      <c r="D15" s="103" t="s">
        <v>27</v>
      </c>
      <c r="E15" s="102">
        <v>1</v>
      </c>
      <c r="F15" s="73">
        <v>0</v>
      </c>
      <c r="G15" s="73">
        <v>0</v>
      </c>
      <c r="H15" s="73">
        <v>0</v>
      </c>
      <c r="I15" s="108">
        <v>0</v>
      </c>
      <c r="J15" s="108">
        <v>0</v>
      </c>
      <c r="K15" s="72">
        <f t="shared" ref="K15:K18" si="6">J15+I15+H15</f>
        <v>0</v>
      </c>
      <c r="L15" s="72">
        <f t="shared" ref="L15:L18" si="7">F15*E15</f>
        <v>0</v>
      </c>
      <c r="M15" s="72">
        <f t="shared" ref="M15:M18" si="8">H15*E15</f>
        <v>0</v>
      </c>
      <c r="N15" s="72">
        <f t="shared" si="3"/>
        <v>0</v>
      </c>
      <c r="O15" s="72">
        <f t="shared" ref="O15:O18" si="9">J15*E15</f>
        <v>0</v>
      </c>
      <c r="P15" s="72">
        <f t="shared" ref="P15:P18" si="10">O15+N15+M15</f>
        <v>0</v>
      </c>
    </row>
    <row r="16" spans="1:17" s="81" customFormat="1">
      <c r="A16" s="101">
        <v>4</v>
      </c>
      <c r="B16" s="103" t="s">
        <v>65</v>
      </c>
      <c r="C16" s="143" t="s">
        <v>109</v>
      </c>
      <c r="D16" s="103" t="s">
        <v>27</v>
      </c>
      <c r="E16" s="102">
        <v>1</v>
      </c>
      <c r="F16" s="73">
        <v>0</v>
      </c>
      <c r="G16" s="73">
        <v>0</v>
      </c>
      <c r="H16" s="73">
        <v>0</v>
      </c>
      <c r="I16" s="108">
        <v>0</v>
      </c>
      <c r="J16" s="108">
        <v>0</v>
      </c>
      <c r="K16" s="72">
        <f t="shared" si="6"/>
        <v>0</v>
      </c>
      <c r="L16" s="72">
        <f t="shared" si="7"/>
        <v>0</v>
      </c>
      <c r="M16" s="72">
        <f t="shared" si="8"/>
        <v>0</v>
      </c>
      <c r="N16" s="72">
        <f t="shared" si="3"/>
        <v>0</v>
      </c>
      <c r="O16" s="72">
        <f t="shared" si="9"/>
        <v>0</v>
      </c>
      <c r="P16" s="72">
        <f t="shared" si="10"/>
        <v>0</v>
      </c>
    </row>
    <row r="17" spans="1:20" s="81" customFormat="1">
      <c r="A17" s="101">
        <v>5</v>
      </c>
      <c r="B17" s="103" t="s">
        <v>65</v>
      </c>
      <c r="C17" s="143" t="s">
        <v>110</v>
      </c>
      <c r="D17" s="103" t="s">
        <v>27</v>
      </c>
      <c r="E17" s="102">
        <v>1</v>
      </c>
      <c r="F17" s="73">
        <v>0</v>
      </c>
      <c r="G17" s="73">
        <v>0</v>
      </c>
      <c r="H17" s="73">
        <v>0</v>
      </c>
      <c r="I17" s="108">
        <v>0</v>
      </c>
      <c r="J17" s="108">
        <v>0</v>
      </c>
      <c r="K17" s="72">
        <f t="shared" si="6"/>
        <v>0</v>
      </c>
      <c r="L17" s="72">
        <f t="shared" si="7"/>
        <v>0</v>
      </c>
      <c r="M17" s="72">
        <f t="shared" si="8"/>
        <v>0</v>
      </c>
      <c r="N17" s="72">
        <f t="shared" si="3"/>
        <v>0</v>
      </c>
      <c r="O17" s="72">
        <f t="shared" si="9"/>
        <v>0</v>
      </c>
      <c r="P17" s="72">
        <f t="shared" si="10"/>
        <v>0</v>
      </c>
    </row>
    <row r="18" spans="1:20" s="81" customFormat="1">
      <c r="A18" s="101">
        <v>6</v>
      </c>
      <c r="B18" s="103" t="s">
        <v>65</v>
      </c>
      <c r="C18" s="143" t="s">
        <v>111</v>
      </c>
      <c r="D18" s="103" t="s">
        <v>27</v>
      </c>
      <c r="E18" s="102">
        <v>1</v>
      </c>
      <c r="F18" s="73">
        <v>0</v>
      </c>
      <c r="G18" s="73">
        <v>0</v>
      </c>
      <c r="H18" s="73">
        <v>0</v>
      </c>
      <c r="I18" s="108">
        <v>0</v>
      </c>
      <c r="J18" s="108">
        <v>0</v>
      </c>
      <c r="K18" s="72">
        <f t="shared" si="6"/>
        <v>0</v>
      </c>
      <c r="L18" s="72">
        <f t="shared" si="7"/>
        <v>0</v>
      </c>
      <c r="M18" s="72">
        <f t="shared" si="8"/>
        <v>0</v>
      </c>
      <c r="N18" s="72">
        <f t="shared" si="3"/>
        <v>0</v>
      </c>
      <c r="O18" s="72">
        <f t="shared" si="9"/>
        <v>0</v>
      </c>
      <c r="P18" s="72">
        <f t="shared" si="10"/>
        <v>0</v>
      </c>
    </row>
    <row r="19" spans="1:20" s="58" customFormat="1" ht="25.5">
      <c r="A19" s="101">
        <v>7</v>
      </c>
      <c r="B19" s="103" t="s">
        <v>65</v>
      </c>
      <c r="C19" s="143" t="s">
        <v>112</v>
      </c>
      <c r="D19" s="103" t="s">
        <v>27</v>
      </c>
      <c r="E19" s="72">
        <v>1</v>
      </c>
      <c r="F19" s="73">
        <v>0</v>
      </c>
      <c r="G19" s="73">
        <v>0</v>
      </c>
      <c r="H19" s="73">
        <v>0</v>
      </c>
      <c r="I19" s="108">
        <v>0</v>
      </c>
      <c r="J19" s="108">
        <v>0</v>
      </c>
      <c r="K19" s="72">
        <f t="shared" ref="K19" si="11">J19+I19+H19</f>
        <v>0</v>
      </c>
      <c r="L19" s="72">
        <f t="shared" ref="L19" si="12">F19*E19</f>
        <v>0</v>
      </c>
      <c r="M19" s="72">
        <f t="shared" ref="M19" si="13">H19*E19</f>
        <v>0</v>
      </c>
      <c r="N19" s="72">
        <f t="shared" si="3"/>
        <v>0</v>
      </c>
      <c r="O19" s="72">
        <f t="shared" ref="O19" si="14">J19*E19</f>
        <v>0</v>
      </c>
      <c r="P19" s="72">
        <f t="shared" ref="P19" si="15">O19+N19+M19</f>
        <v>0</v>
      </c>
      <c r="Q19" s="112"/>
      <c r="T19" s="57"/>
    </row>
    <row r="20" spans="1:20" s="58" customFormat="1">
      <c r="A20" s="101">
        <v>8</v>
      </c>
      <c r="B20" s="103" t="s">
        <v>65</v>
      </c>
      <c r="C20" s="143" t="s">
        <v>113</v>
      </c>
      <c r="D20" s="103" t="s">
        <v>27</v>
      </c>
      <c r="E20" s="72">
        <v>1</v>
      </c>
      <c r="F20" s="73">
        <v>0</v>
      </c>
      <c r="G20" s="73">
        <v>0</v>
      </c>
      <c r="H20" s="73">
        <v>0</v>
      </c>
      <c r="I20" s="108">
        <v>0</v>
      </c>
      <c r="J20" s="108">
        <v>0</v>
      </c>
      <c r="K20" s="72">
        <f t="shared" ref="K20" si="16">J20+I20+H20</f>
        <v>0</v>
      </c>
      <c r="L20" s="72">
        <f t="shared" ref="L20" si="17">F20*E20</f>
        <v>0</v>
      </c>
      <c r="M20" s="72">
        <f t="shared" ref="M20" si="18">H20*E20</f>
        <v>0</v>
      </c>
      <c r="N20" s="72">
        <f t="shared" si="3"/>
        <v>0</v>
      </c>
      <c r="O20" s="72">
        <f t="shared" ref="O20" si="19">J20*E20</f>
        <v>0</v>
      </c>
      <c r="P20" s="72">
        <f t="shared" ref="P20" si="20">O20+N20+M20</f>
        <v>0</v>
      </c>
      <c r="Q20" s="112"/>
      <c r="T20" s="57"/>
    </row>
    <row r="21" spans="1:20" ht="15" customHeight="1">
      <c r="A21" s="84"/>
      <c r="B21" s="197" t="s">
        <v>56</v>
      </c>
      <c r="C21" s="198"/>
      <c r="D21" s="198"/>
      <c r="E21" s="198"/>
      <c r="F21" s="198"/>
      <c r="G21" s="198"/>
      <c r="H21" s="198"/>
      <c r="I21" s="198"/>
      <c r="J21" s="198"/>
      <c r="K21" s="199"/>
      <c r="L21" s="74">
        <f>SUM(L12:L20)</f>
        <v>0</v>
      </c>
      <c r="M21" s="74">
        <f>SUM(M12:M20)</f>
        <v>0</v>
      </c>
      <c r="N21" s="74">
        <f>SUM(N12:N20)</f>
        <v>0</v>
      </c>
      <c r="O21" s="74">
        <f>SUM(O12:O20)</f>
        <v>0</v>
      </c>
      <c r="P21" s="74">
        <f>SUM(P12:P20)</f>
        <v>0</v>
      </c>
      <c r="Q21" s="129"/>
    </row>
    <row r="22" spans="1:20">
      <c r="A22" s="58"/>
      <c r="B22" s="75"/>
      <c r="C22" s="75"/>
      <c r="D22" s="75"/>
      <c r="E22" s="83"/>
      <c r="F22" s="75"/>
      <c r="G22" s="75"/>
      <c r="H22" s="75"/>
      <c r="I22" s="75"/>
      <c r="J22" s="75"/>
      <c r="K22" s="75"/>
      <c r="L22" s="75"/>
      <c r="M22" s="76"/>
      <c r="N22" s="76"/>
      <c r="O22" s="76"/>
      <c r="P22" s="76"/>
      <c r="Q22" s="129"/>
    </row>
    <row r="23" spans="1:20">
      <c r="A23" s="58"/>
      <c r="B23" s="75"/>
      <c r="C23" s="75"/>
      <c r="D23" s="75"/>
      <c r="E23" s="83"/>
      <c r="F23" s="75"/>
      <c r="G23" s="75"/>
      <c r="H23" s="75"/>
      <c r="I23" s="75"/>
      <c r="J23" s="75"/>
      <c r="K23" s="75"/>
      <c r="L23" s="75"/>
      <c r="M23" s="76"/>
      <c r="N23" s="77"/>
    </row>
    <row r="24" spans="1:20">
      <c r="A24" s="57"/>
      <c r="B24" s="75"/>
      <c r="C24" s="75"/>
      <c r="D24" s="75"/>
      <c r="E24" s="83"/>
      <c r="F24" s="75"/>
      <c r="G24" s="75"/>
      <c r="H24" s="75"/>
      <c r="I24" s="76"/>
      <c r="J24" s="75"/>
      <c r="K24" s="75"/>
      <c r="L24" s="75"/>
      <c r="M24" s="76"/>
      <c r="N24" s="76"/>
      <c r="O24" s="76"/>
      <c r="P24" s="200"/>
      <c r="Q24" s="200"/>
    </row>
    <row r="25" spans="1:20">
      <c r="A25" s="58"/>
      <c r="B25" s="75"/>
      <c r="C25" s="75"/>
      <c r="D25" s="75"/>
      <c r="E25" s="83"/>
      <c r="F25" s="75"/>
      <c r="G25" s="75"/>
      <c r="H25" s="113"/>
      <c r="I25" s="75"/>
      <c r="J25" s="75"/>
      <c r="K25" s="75"/>
      <c r="L25" s="75"/>
      <c r="M25" s="76"/>
      <c r="N25" s="76"/>
      <c r="O25" s="76"/>
      <c r="P25" s="76"/>
      <c r="Q25" s="129"/>
    </row>
    <row r="26" spans="1:20">
      <c r="A26" s="57" t="s">
        <v>21</v>
      </c>
      <c r="C26" s="134" t="str">
        <f>'Kopsav 1'!C24</f>
        <v xml:space="preserve">SIA "           " </v>
      </c>
      <c r="D26" s="55"/>
      <c r="E26" s="83"/>
      <c r="F26" s="75"/>
      <c r="G26" s="75"/>
      <c r="H26" s="111"/>
      <c r="I26" s="75"/>
      <c r="J26" s="75"/>
      <c r="K26" s="75"/>
      <c r="L26" s="75"/>
      <c r="M26" s="76"/>
      <c r="N26" s="76"/>
      <c r="O26" s="76"/>
      <c r="P26" s="76"/>
    </row>
    <row r="27" spans="1:20" ht="18">
      <c r="A27" s="58"/>
      <c r="C27" s="79" t="s">
        <v>22</v>
      </c>
    </row>
    <row r="28" spans="1:20" ht="18">
      <c r="A28" s="57" t="str">
        <f>'Kopsav 1'!A26</f>
        <v xml:space="preserve">Tāme sastādīta </v>
      </c>
      <c r="C28" s="79"/>
    </row>
    <row r="29" spans="1:20" ht="18">
      <c r="A29" s="58"/>
      <c r="C29" s="79"/>
    </row>
    <row r="30" spans="1:20">
      <c r="A30" s="57" t="s">
        <v>23</v>
      </c>
      <c r="C30" s="78"/>
    </row>
    <row r="31" spans="1:20" ht="18">
      <c r="A31" s="58"/>
      <c r="C31" s="79" t="s">
        <v>22</v>
      </c>
    </row>
    <row r="32" spans="1:20">
      <c r="A32" s="55" t="s">
        <v>24</v>
      </c>
      <c r="C32" s="95"/>
    </row>
    <row r="33" spans="1:1">
      <c r="A33" s="58"/>
    </row>
  </sheetData>
  <mergeCells count="8">
    <mergeCell ref="B21:K21"/>
    <mergeCell ref="P24:Q24"/>
    <mergeCell ref="A1:P1"/>
    <mergeCell ref="A2:P2"/>
    <mergeCell ref="A3:P3"/>
    <mergeCell ref="G10:G11"/>
    <mergeCell ref="H10:K10"/>
    <mergeCell ref="L10:P10"/>
  </mergeCells>
  <pageMargins left="0.70866141732283472" right="0.70866141732283472" top="0.74803149606299213" bottom="0.74803149606299213" header="0.31496062992125984" footer="0.31496062992125984"/>
  <pageSetup paperSize="9" scale="85"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63557-85E9-4B4E-B1E5-9C416EA50A9F}">
  <sheetPr>
    <tabColor theme="0"/>
  </sheetPr>
  <dimension ref="A1:Q33"/>
  <sheetViews>
    <sheetView tabSelected="1" workbookViewId="0">
      <selection activeCell="L7" sqref="L7"/>
    </sheetView>
  </sheetViews>
  <sheetFormatPr defaultRowHeight="15"/>
  <cols>
    <col min="1" max="1" width="3.7109375" customWidth="1"/>
    <col min="2" max="2" width="6.42578125" customWidth="1"/>
    <col min="3" max="3" width="41.140625" customWidth="1"/>
    <col min="4" max="4" width="5.42578125" customWidth="1"/>
    <col min="5" max="5" width="6.7109375" customWidth="1"/>
    <col min="6" max="6" width="7.42578125" customWidth="1"/>
    <col min="7" max="7" width="6" customWidth="1"/>
    <col min="8" max="8" width="7.5703125" customWidth="1"/>
    <col min="9" max="9" width="7.140625" customWidth="1"/>
    <col min="10" max="10" width="7.42578125" customWidth="1"/>
    <col min="11" max="11" width="8.140625" customWidth="1"/>
    <col min="12" max="12" width="8" customWidth="1"/>
    <col min="13" max="13" width="9" customWidth="1"/>
    <col min="15" max="16" width="10.140625" customWidth="1"/>
  </cols>
  <sheetData>
    <row r="1" spans="1:17">
      <c r="A1" s="201" t="s">
        <v>59</v>
      </c>
      <c r="B1" s="201"/>
      <c r="C1" s="201"/>
      <c r="D1" s="201"/>
      <c r="E1" s="201"/>
      <c r="F1" s="201"/>
      <c r="G1" s="201"/>
      <c r="H1" s="201"/>
      <c r="I1" s="201"/>
      <c r="J1" s="201"/>
      <c r="K1" s="201"/>
      <c r="L1" s="201"/>
      <c r="M1" s="201"/>
      <c r="N1" s="201"/>
      <c r="O1" s="201"/>
      <c r="P1" s="201"/>
      <c r="Q1" s="55"/>
    </row>
    <row r="2" spans="1:17">
      <c r="A2" s="202" t="s">
        <v>407</v>
      </c>
      <c r="B2" s="202"/>
      <c r="C2" s="202"/>
      <c r="D2" s="202"/>
      <c r="E2" s="202"/>
      <c r="F2" s="202"/>
      <c r="G2" s="202"/>
      <c r="H2" s="202"/>
      <c r="I2" s="202"/>
      <c r="J2" s="202"/>
      <c r="K2" s="202"/>
      <c r="L2" s="202"/>
      <c r="M2" s="202"/>
      <c r="N2" s="202"/>
      <c r="O2" s="202"/>
      <c r="P2" s="202"/>
      <c r="Q2" s="55"/>
    </row>
    <row r="3" spans="1:17" ht="18">
      <c r="A3" s="203" t="s">
        <v>19</v>
      </c>
      <c r="B3" s="203"/>
      <c r="C3" s="203"/>
      <c r="D3" s="203"/>
      <c r="E3" s="203"/>
      <c r="F3" s="203"/>
      <c r="G3" s="203"/>
      <c r="H3" s="203"/>
      <c r="I3" s="203"/>
      <c r="J3" s="203"/>
      <c r="K3" s="203"/>
      <c r="L3" s="203"/>
      <c r="M3" s="203"/>
      <c r="N3" s="203"/>
      <c r="O3" s="203"/>
      <c r="P3" s="203"/>
      <c r="Q3" s="55"/>
    </row>
    <row r="4" spans="1:17">
      <c r="A4" s="31" t="str">
        <f>'Kopsav 1'!A4</f>
        <v>Būves nosaukums: Siltumapgādes sistēma.</v>
      </c>
      <c r="B4" s="56"/>
      <c r="C4" s="57"/>
      <c r="D4" s="58"/>
      <c r="E4" s="58"/>
      <c r="F4" s="58"/>
      <c r="G4" s="58"/>
      <c r="H4" s="58"/>
      <c r="I4" s="58"/>
      <c r="J4" s="58"/>
      <c r="K4" s="58"/>
      <c r="L4" s="58"/>
      <c r="M4" s="58"/>
      <c r="N4" s="58"/>
      <c r="O4" s="58"/>
      <c r="P4" s="58"/>
      <c r="Q4" s="55"/>
    </row>
    <row r="5" spans="1:17">
      <c r="A5" s="31" t="str">
        <f>'Kopsav 1'!A5:H5</f>
        <v xml:space="preserve">Objekta nosaukums: APKURES KATLU MĀJAS RĪGĀ, JELGAVAS IELĀ 37 (2.TROLEJBUSU PARKS) ATJAUNOŠANAS BŪVPROJEKTS
</v>
      </c>
      <c r="B5" s="56"/>
      <c r="C5" s="56"/>
      <c r="D5" s="58"/>
      <c r="E5" s="58"/>
      <c r="F5" s="58"/>
      <c r="G5" s="58"/>
      <c r="H5" s="58"/>
      <c r="I5" s="58"/>
      <c r="J5" s="58"/>
      <c r="K5" s="58"/>
      <c r="L5" s="58"/>
      <c r="M5" s="58"/>
      <c r="N5" s="58"/>
      <c r="O5" s="58"/>
      <c r="P5" s="58"/>
      <c r="Q5" s="55"/>
    </row>
    <row r="6" spans="1:17">
      <c r="A6" s="31" t="str">
        <f>'Kopsav 1'!A6</f>
        <v>Objekta adrese: Jelgavas ielā 37 , Rīgā</v>
      </c>
      <c r="B6" s="55"/>
      <c r="C6" s="59"/>
      <c r="D6" s="58"/>
      <c r="E6" s="58"/>
      <c r="F6" s="58"/>
      <c r="G6" s="58"/>
      <c r="H6" s="58"/>
      <c r="I6" s="58"/>
      <c r="J6" s="58"/>
      <c r="K6" s="58"/>
      <c r="L6" s="58"/>
      <c r="M6" s="58"/>
      <c r="N6" s="58"/>
      <c r="O6" s="58"/>
      <c r="P6" s="58"/>
      <c r="Q6" s="55"/>
    </row>
    <row r="7" spans="1:17">
      <c r="A7" s="31" t="str">
        <f>'Kopsav 1'!A7</f>
        <v xml:space="preserve">Pasūtījuma Nr.: 
</v>
      </c>
      <c r="B7" s="55"/>
      <c r="C7" s="55"/>
      <c r="D7" s="58"/>
      <c r="E7" s="58"/>
      <c r="F7" s="58"/>
      <c r="G7" s="58"/>
      <c r="H7" s="58"/>
      <c r="I7" s="58"/>
      <c r="J7" s="58"/>
      <c r="K7" s="58"/>
      <c r="L7" s="58"/>
      <c r="M7" s="58"/>
      <c r="N7" s="58"/>
      <c r="O7" s="58"/>
      <c r="P7" s="58"/>
      <c r="Q7" s="55"/>
    </row>
    <row r="8" spans="1:17">
      <c r="A8" s="57"/>
      <c r="B8" s="55"/>
      <c r="C8" s="55"/>
      <c r="D8" s="58"/>
      <c r="E8" s="58"/>
      <c r="F8" s="58"/>
      <c r="G8" s="58"/>
      <c r="H8" s="58"/>
      <c r="I8" s="58"/>
      <c r="J8" s="58"/>
      <c r="K8" s="58"/>
      <c r="L8" s="58"/>
      <c r="M8" s="55"/>
      <c r="N8" s="60" t="s">
        <v>20</v>
      </c>
      <c r="O8" s="61">
        <f>P20</f>
        <v>0</v>
      </c>
      <c r="P8" s="62" t="s">
        <v>9</v>
      </c>
      <c r="Q8" s="55"/>
    </row>
    <row r="9" spans="1:17">
      <c r="A9" s="58"/>
      <c r="B9" s="59"/>
      <c r="C9" s="59"/>
      <c r="D9" s="59"/>
      <c r="E9" s="59"/>
      <c r="F9" s="59"/>
      <c r="G9" s="59"/>
      <c r="H9" s="59"/>
      <c r="I9" s="59"/>
      <c r="J9" s="59"/>
      <c r="K9" s="59"/>
      <c r="L9" s="59"/>
      <c r="M9" s="59"/>
      <c r="N9" s="59"/>
      <c r="O9" s="93" t="s">
        <v>64</v>
      </c>
      <c r="P9" s="59"/>
      <c r="Q9" s="59"/>
    </row>
    <row r="10" spans="1:17">
      <c r="A10" s="63"/>
      <c r="B10" s="63"/>
      <c r="C10" s="64"/>
      <c r="D10" s="65"/>
      <c r="E10" s="65"/>
      <c r="F10" s="66"/>
      <c r="G10" s="204" t="s">
        <v>54</v>
      </c>
      <c r="H10" s="206" t="s">
        <v>10</v>
      </c>
      <c r="I10" s="207"/>
      <c r="J10" s="207"/>
      <c r="K10" s="208"/>
      <c r="L10" s="209" t="s">
        <v>11</v>
      </c>
      <c r="M10" s="209"/>
      <c r="N10" s="209"/>
      <c r="O10" s="209"/>
      <c r="P10" s="209"/>
      <c r="Q10" s="55"/>
    </row>
    <row r="11" spans="1:17" ht="56.25">
      <c r="A11" s="67" t="s">
        <v>2</v>
      </c>
      <c r="B11" s="67" t="s">
        <v>12</v>
      </c>
      <c r="C11" s="68" t="s">
        <v>13</v>
      </c>
      <c r="D11" s="67" t="s">
        <v>14</v>
      </c>
      <c r="E11" s="67" t="s">
        <v>15</v>
      </c>
      <c r="F11" s="69" t="s">
        <v>16</v>
      </c>
      <c r="G11" s="205"/>
      <c r="H11" s="70" t="s">
        <v>42</v>
      </c>
      <c r="I11" s="90" t="s">
        <v>43</v>
      </c>
      <c r="J11" s="90" t="s">
        <v>44</v>
      </c>
      <c r="K11" s="90" t="s">
        <v>45</v>
      </c>
      <c r="L11" s="141" t="s">
        <v>25</v>
      </c>
      <c r="M11" s="71" t="s">
        <v>42</v>
      </c>
      <c r="N11" s="90" t="s">
        <v>43</v>
      </c>
      <c r="O11" s="90" t="s">
        <v>44</v>
      </c>
      <c r="P11" s="141" t="s">
        <v>46</v>
      </c>
      <c r="Q11" s="55"/>
    </row>
    <row r="12" spans="1:17">
      <c r="A12" s="142"/>
      <c r="B12" s="94"/>
      <c r="C12" s="80" t="s">
        <v>407</v>
      </c>
      <c r="D12" s="142"/>
      <c r="E12" s="72"/>
      <c r="F12" s="73"/>
      <c r="G12" s="73"/>
      <c r="H12" s="73"/>
      <c r="I12" s="72"/>
      <c r="J12" s="73"/>
      <c r="K12" s="72"/>
      <c r="L12" s="72"/>
      <c r="M12" s="72"/>
      <c r="N12" s="72"/>
      <c r="O12" s="72"/>
      <c r="P12" s="72"/>
      <c r="Q12" s="58"/>
    </row>
    <row r="13" spans="1:17" ht="26.25">
      <c r="A13" s="101">
        <v>1</v>
      </c>
      <c r="B13" s="103" t="s">
        <v>65</v>
      </c>
      <c r="C13" s="147" t="s">
        <v>408</v>
      </c>
      <c r="D13" s="103" t="s">
        <v>27</v>
      </c>
      <c r="E13" s="102">
        <v>1</v>
      </c>
      <c r="F13" s="73">
        <v>0</v>
      </c>
      <c r="G13" s="73">
        <v>0</v>
      </c>
      <c r="H13" s="73">
        <v>0</v>
      </c>
      <c r="I13" s="108">
        <v>0</v>
      </c>
      <c r="J13" s="108">
        <v>0</v>
      </c>
      <c r="K13" s="72">
        <f>J13+I13+H13</f>
        <v>0</v>
      </c>
      <c r="L13" s="72">
        <f>F13*E13</f>
        <v>0</v>
      </c>
      <c r="M13" s="72">
        <f>H13*E13</f>
        <v>0</v>
      </c>
      <c r="N13" s="72">
        <f>I13*E13</f>
        <v>0</v>
      </c>
      <c r="O13" s="72">
        <f>J13*E13</f>
        <v>0</v>
      </c>
      <c r="P13" s="72">
        <f>O13+N13+M13</f>
        <v>0</v>
      </c>
      <c r="Q13" s="81"/>
    </row>
    <row r="14" spans="1:17">
      <c r="A14" s="101">
        <v>2</v>
      </c>
      <c r="B14" s="103" t="s">
        <v>65</v>
      </c>
      <c r="C14" s="143" t="s">
        <v>409</v>
      </c>
      <c r="D14" s="103" t="s">
        <v>27</v>
      </c>
      <c r="E14" s="102">
        <v>1</v>
      </c>
      <c r="F14" s="73">
        <v>0</v>
      </c>
      <c r="G14" s="73">
        <v>0</v>
      </c>
      <c r="H14" s="73">
        <v>0</v>
      </c>
      <c r="I14" s="108">
        <v>0</v>
      </c>
      <c r="J14" s="108">
        <v>0</v>
      </c>
      <c r="K14" s="72">
        <f t="shared" ref="K14:K19" si="0">J14+I14+H14</f>
        <v>0</v>
      </c>
      <c r="L14" s="72">
        <f t="shared" ref="L14:L19" si="1">F14*E14</f>
        <v>0</v>
      </c>
      <c r="M14" s="72">
        <f t="shared" ref="M14:M19" si="2">H14*E14</f>
        <v>0</v>
      </c>
      <c r="N14" s="72">
        <f t="shared" ref="N14:N19" si="3">I14*E14</f>
        <v>0</v>
      </c>
      <c r="O14" s="72">
        <f t="shared" ref="O14:O19" si="4">J14*E14</f>
        <v>0</v>
      </c>
      <c r="P14" s="72">
        <f t="shared" ref="P14:P19" si="5">O14+N14+M14</f>
        <v>0</v>
      </c>
      <c r="Q14" s="109"/>
    </row>
    <row r="15" spans="1:17" ht="26.25">
      <c r="A15" s="101">
        <v>3</v>
      </c>
      <c r="B15" s="103" t="s">
        <v>65</v>
      </c>
      <c r="C15" s="143" t="s">
        <v>410</v>
      </c>
      <c r="D15" s="103" t="s">
        <v>27</v>
      </c>
      <c r="E15" s="102">
        <v>1</v>
      </c>
      <c r="F15" s="73">
        <v>0</v>
      </c>
      <c r="G15" s="73">
        <v>0</v>
      </c>
      <c r="H15" s="73">
        <v>0</v>
      </c>
      <c r="I15" s="108">
        <v>0</v>
      </c>
      <c r="J15" s="108">
        <v>0</v>
      </c>
      <c r="K15" s="72">
        <f t="shared" si="0"/>
        <v>0</v>
      </c>
      <c r="L15" s="72">
        <f t="shared" si="1"/>
        <v>0</v>
      </c>
      <c r="M15" s="72">
        <f t="shared" si="2"/>
        <v>0</v>
      </c>
      <c r="N15" s="72">
        <f t="shared" si="3"/>
        <v>0</v>
      </c>
      <c r="O15" s="72">
        <f t="shared" si="4"/>
        <v>0</v>
      </c>
      <c r="P15" s="72">
        <f t="shared" si="5"/>
        <v>0</v>
      </c>
      <c r="Q15" s="81"/>
    </row>
    <row r="16" spans="1:17">
      <c r="A16" s="101">
        <v>4</v>
      </c>
      <c r="B16" s="103" t="s">
        <v>65</v>
      </c>
      <c r="C16" s="143" t="s">
        <v>114</v>
      </c>
      <c r="D16" s="103" t="s">
        <v>27</v>
      </c>
      <c r="E16" s="102">
        <v>1</v>
      </c>
      <c r="F16" s="73">
        <v>0</v>
      </c>
      <c r="G16" s="73">
        <v>0</v>
      </c>
      <c r="H16" s="73">
        <v>0</v>
      </c>
      <c r="I16" s="108">
        <v>0</v>
      </c>
      <c r="J16" s="108">
        <v>0</v>
      </c>
      <c r="K16" s="72">
        <f t="shared" ref="K16" si="6">J16+I16+H16</f>
        <v>0</v>
      </c>
      <c r="L16" s="72">
        <f t="shared" ref="L16" si="7">F16*E16</f>
        <v>0</v>
      </c>
      <c r="M16" s="72">
        <f t="shared" ref="M16" si="8">H16*E16</f>
        <v>0</v>
      </c>
      <c r="N16" s="72">
        <f t="shared" ref="N16" si="9">I16*E16</f>
        <v>0</v>
      </c>
      <c r="O16" s="72">
        <f t="shared" ref="O16" si="10">J16*E16</f>
        <v>0</v>
      </c>
      <c r="P16" s="72">
        <f t="shared" ref="P16" si="11">O16+N16+M16</f>
        <v>0</v>
      </c>
      <c r="Q16" s="81"/>
    </row>
    <row r="17" spans="1:17">
      <c r="A17" s="101">
        <v>5</v>
      </c>
      <c r="B17" s="103" t="s">
        <v>65</v>
      </c>
      <c r="C17" s="143" t="s">
        <v>122</v>
      </c>
      <c r="D17" s="103" t="s">
        <v>27</v>
      </c>
      <c r="E17" s="102">
        <v>1</v>
      </c>
      <c r="F17" s="73">
        <v>0</v>
      </c>
      <c r="G17" s="73">
        <v>0</v>
      </c>
      <c r="H17" s="73">
        <v>0</v>
      </c>
      <c r="I17" s="108">
        <v>0</v>
      </c>
      <c r="J17" s="108">
        <v>0</v>
      </c>
      <c r="K17" s="72">
        <f t="shared" si="0"/>
        <v>0</v>
      </c>
      <c r="L17" s="72">
        <f t="shared" si="1"/>
        <v>0</v>
      </c>
      <c r="M17" s="72">
        <f t="shared" si="2"/>
        <v>0</v>
      </c>
      <c r="N17" s="72">
        <f t="shared" si="3"/>
        <v>0</v>
      </c>
      <c r="O17" s="72">
        <f t="shared" si="4"/>
        <v>0</v>
      </c>
      <c r="P17" s="72">
        <f t="shared" si="5"/>
        <v>0</v>
      </c>
      <c r="Q17" s="81"/>
    </row>
    <row r="18" spans="1:17">
      <c r="A18" s="101">
        <v>6</v>
      </c>
      <c r="B18" s="103" t="s">
        <v>65</v>
      </c>
      <c r="C18" s="143" t="s">
        <v>411</v>
      </c>
      <c r="D18" s="103" t="s">
        <v>27</v>
      </c>
      <c r="E18" s="102">
        <v>1</v>
      </c>
      <c r="F18" s="73">
        <v>0</v>
      </c>
      <c r="G18" s="73">
        <v>0</v>
      </c>
      <c r="H18" s="73">
        <v>0</v>
      </c>
      <c r="I18" s="108">
        <v>0</v>
      </c>
      <c r="J18" s="108">
        <v>0</v>
      </c>
      <c r="K18" s="72">
        <f t="shared" si="0"/>
        <v>0</v>
      </c>
      <c r="L18" s="72">
        <f t="shared" si="1"/>
        <v>0</v>
      </c>
      <c r="M18" s="72">
        <f t="shared" si="2"/>
        <v>0</v>
      </c>
      <c r="N18" s="72">
        <f t="shared" si="3"/>
        <v>0</v>
      </c>
      <c r="O18" s="72">
        <f t="shared" si="4"/>
        <v>0</v>
      </c>
      <c r="P18" s="72">
        <f t="shared" si="5"/>
        <v>0</v>
      </c>
      <c r="Q18" s="81"/>
    </row>
    <row r="19" spans="1:17" ht="26.25">
      <c r="A19" s="101">
        <v>7</v>
      </c>
      <c r="B19" s="103" t="s">
        <v>65</v>
      </c>
      <c r="C19" s="143" t="s">
        <v>412</v>
      </c>
      <c r="D19" s="103" t="s">
        <v>27</v>
      </c>
      <c r="E19" s="102">
        <v>1</v>
      </c>
      <c r="F19" s="73">
        <v>0</v>
      </c>
      <c r="G19" s="73">
        <v>0</v>
      </c>
      <c r="H19" s="73">
        <v>0</v>
      </c>
      <c r="I19" s="108">
        <v>0</v>
      </c>
      <c r="J19" s="108">
        <v>0</v>
      </c>
      <c r="K19" s="72">
        <f t="shared" si="0"/>
        <v>0</v>
      </c>
      <c r="L19" s="72">
        <f t="shared" si="1"/>
        <v>0</v>
      </c>
      <c r="M19" s="72">
        <f t="shared" si="2"/>
        <v>0</v>
      </c>
      <c r="N19" s="72">
        <f t="shared" si="3"/>
        <v>0</v>
      </c>
      <c r="O19" s="72">
        <f t="shared" si="4"/>
        <v>0</v>
      </c>
      <c r="P19" s="72">
        <f t="shared" si="5"/>
        <v>0</v>
      </c>
      <c r="Q19" s="81"/>
    </row>
    <row r="20" spans="1:17">
      <c r="A20" s="142"/>
      <c r="B20" s="197" t="s">
        <v>56</v>
      </c>
      <c r="C20" s="198"/>
      <c r="D20" s="198"/>
      <c r="E20" s="198"/>
      <c r="F20" s="198"/>
      <c r="G20" s="198"/>
      <c r="H20" s="198"/>
      <c r="I20" s="198"/>
      <c r="J20" s="198"/>
      <c r="K20" s="199"/>
      <c r="L20" s="74">
        <f>SUM(L12:L19)</f>
        <v>0</v>
      </c>
      <c r="M20" s="74">
        <f>SUM(M12:M19)</f>
        <v>0</v>
      </c>
      <c r="N20" s="74">
        <f>SUM(N12:N19)</f>
        <v>0</v>
      </c>
      <c r="O20" s="74">
        <f>SUM(O12:O19)</f>
        <v>0</v>
      </c>
      <c r="P20" s="74">
        <f>SUM(P12:P19)</f>
        <v>0</v>
      </c>
      <c r="Q20" s="129"/>
    </row>
    <row r="21" spans="1:17">
      <c r="A21" s="58"/>
      <c r="B21" s="75"/>
      <c r="C21" s="75"/>
      <c r="D21" s="75"/>
      <c r="E21" s="140"/>
      <c r="F21" s="75"/>
      <c r="G21" s="75"/>
      <c r="H21" s="75"/>
      <c r="I21" s="75"/>
      <c r="J21" s="75"/>
      <c r="K21" s="75"/>
      <c r="L21" s="75"/>
      <c r="M21" s="76"/>
      <c r="N21" s="76"/>
      <c r="O21" s="76"/>
      <c r="P21" s="76"/>
      <c r="Q21" s="129"/>
    </row>
    <row r="22" spans="1:17">
      <c r="A22" s="58"/>
      <c r="B22" s="75"/>
      <c r="C22" s="75"/>
      <c r="D22" s="75"/>
      <c r="E22" s="140"/>
      <c r="F22" s="75"/>
      <c r="G22" s="75"/>
      <c r="H22" s="75"/>
      <c r="I22" s="75"/>
      <c r="J22" s="75"/>
      <c r="K22" s="75"/>
      <c r="L22" s="75"/>
      <c r="M22" s="76"/>
      <c r="N22" s="77"/>
      <c r="O22" s="58"/>
      <c r="P22" s="58"/>
      <c r="Q22" s="55"/>
    </row>
    <row r="23" spans="1:17">
      <c r="A23" s="57"/>
      <c r="B23" s="75"/>
      <c r="C23" s="75"/>
      <c r="D23" s="75"/>
      <c r="E23" s="140"/>
      <c r="F23" s="75"/>
      <c r="G23" s="75"/>
      <c r="H23" s="75"/>
      <c r="I23" s="76"/>
      <c r="J23" s="75"/>
      <c r="K23" s="75"/>
      <c r="L23" s="75"/>
      <c r="M23" s="76"/>
      <c r="N23" s="76"/>
      <c r="O23" s="76"/>
      <c r="P23" s="200"/>
      <c r="Q23" s="200"/>
    </row>
    <row r="24" spans="1:17">
      <c r="A24" s="58"/>
      <c r="B24" s="75"/>
      <c r="C24" s="75"/>
      <c r="D24" s="75"/>
      <c r="E24" s="140"/>
      <c r="F24" s="75"/>
      <c r="G24" s="75"/>
      <c r="H24" s="113"/>
      <c r="I24" s="75"/>
      <c r="J24" s="75"/>
      <c r="K24" s="75"/>
      <c r="L24" s="75"/>
      <c r="M24" s="76"/>
      <c r="N24" s="76"/>
      <c r="O24" s="76"/>
      <c r="P24" s="76"/>
      <c r="Q24" s="129"/>
    </row>
    <row r="25" spans="1:17">
      <c r="A25" s="57" t="s">
        <v>21</v>
      </c>
      <c r="B25" s="55"/>
      <c r="C25" s="134" t="str">
        <f>'Kopsav 1'!C24</f>
        <v xml:space="preserve">SIA "           " </v>
      </c>
      <c r="D25" s="55"/>
      <c r="E25" s="140"/>
      <c r="F25" s="75"/>
      <c r="G25" s="75"/>
      <c r="H25" s="111"/>
      <c r="I25" s="75"/>
      <c r="J25" s="75"/>
      <c r="K25" s="75"/>
      <c r="L25" s="75"/>
      <c r="M25" s="76"/>
      <c r="N25" s="76"/>
      <c r="O25" s="76"/>
      <c r="P25" s="76"/>
      <c r="Q25" s="55"/>
    </row>
    <row r="26" spans="1:17" ht="18">
      <c r="A26" s="58"/>
      <c r="B26" s="55"/>
      <c r="C26" s="79" t="s">
        <v>22</v>
      </c>
      <c r="D26" s="58"/>
      <c r="E26" s="58"/>
      <c r="F26" s="58"/>
      <c r="G26" s="58"/>
      <c r="H26" s="58"/>
      <c r="I26" s="58"/>
      <c r="J26" s="58"/>
      <c r="K26" s="58"/>
      <c r="L26" s="58"/>
      <c r="M26" s="58"/>
      <c r="N26" s="58"/>
      <c r="O26" s="58"/>
      <c r="P26" s="58"/>
      <c r="Q26" s="55"/>
    </row>
    <row r="27" spans="1:17" ht="18">
      <c r="A27" s="57" t="str">
        <f>'Kopsav 1'!A26</f>
        <v xml:space="preserve">Tāme sastādīta </v>
      </c>
      <c r="B27" s="55"/>
      <c r="C27" s="79"/>
      <c r="D27" s="58"/>
      <c r="E27" s="58"/>
      <c r="F27" s="58"/>
      <c r="G27" s="58"/>
      <c r="H27" s="58"/>
      <c r="I27" s="58"/>
      <c r="J27" s="58"/>
      <c r="K27" s="58"/>
      <c r="L27" s="58"/>
      <c r="M27" s="58"/>
      <c r="N27" s="58"/>
      <c r="O27" s="58"/>
      <c r="P27" s="58"/>
      <c r="Q27" s="55"/>
    </row>
    <row r="28" spans="1:17" ht="18">
      <c r="A28" s="58"/>
      <c r="B28" s="55"/>
      <c r="C28" s="79"/>
      <c r="D28" s="58"/>
      <c r="E28" s="58"/>
      <c r="F28" s="58"/>
      <c r="G28" s="58"/>
      <c r="H28" s="58"/>
      <c r="I28" s="58"/>
      <c r="J28" s="58"/>
      <c r="K28" s="58"/>
      <c r="L28" s="58"/>
      <c r="M28" s="58"/>
      <c r="N28" s="58"/>
      <c r="O28" s="58"/>
      <c r="P28" s="58"/>
      <c r="Q28" s="55"/>
    </row>
    <row r="29" spans="1:17">
      <c r="A29" s="57" t="s">
        <v>23</v>
      </c>
      <c r="B29" s="55"/>
      <c r="C29" s="78"/>
      <c r="D29" s="58"/>
      <c r="E29" s="58"/>
      <c r="F29" s="58"/>
      <c r="G29" s="58"/>
      <c r="H29" s="58"/>
      <c r="I29" s="58"/>
      <c r="J29" s="58"/>
      <c r="K29" s="58"/>
      <c r="L29" s="58"/>
      <c r="M29" s="58"/>
      <c r="N29" s="58"/>
      <c r="O29" s="58"/>
      <c r="P29" s="58"/>
      <c r="Q29" s="55"/>
    </row>
    <row r="30" spans="1:17" ht="18">
      <c r="A30" s="58"/>
      <c r="B30" s="55"/>
      <c r="C30" s="79" t="s">
        <v>22</v>
      </c>
      <c r="D30" s="58"/>
      <c r="E30" s="58"/>
      <c r="F30" s="58"/>
      <c r="G30" s="58"/>
      <c r="H30" s="58"/>
      <c r="I30" s="58"/>
      <c r="J30" s="58"/>
      <c r="K30" s="58"/>
      <c r="L30" s="58"/>
      <c r="M30" s="58"/>
      <c r="N30" s="58"/>
      <c r="O30" s="58"/>
      <c r="P30" s="58"/>
      <c r="Q30" s="55"/>
    </row>
    <row r="31" spans="1:17">
      <c r="A31" s="55" t="s">
        <v>24</v>
      </c>
      <c r="B31" s="55"/>
      <c r="C31" s="95"/>
      <c r="D31" s="58"/>
      <c r="E31" s="58"/>
      <c r="F31" s="58"/>
      <c r="G31" s="58"/>
      <c r="H31" s="58"/>
      <c r="I31" s="58"/>
      <c r="J31" s="58"/>
      <c r="K31" s="58"/>
      <c r="L31" s="58"/>
      <c r="M31" s="58"/>
      <c r="N31" s="58"/>
      <c r="O31" s="58"/>
      <c r="P31" s="58"/>
      <c r="Q31" s="55"/>
    </row>
    <row r="32" spans="1:17">
      <c r="A32" s="58"/>
      <c r="B32" s="55"/>
      <c r="C32" s="55"/>
      <c r="D32" s="58"/>
      <c r="E32" s="58"/>
      <c r="F32" s="58"/>
      <c r="G32" s="58"/>
      <c r="H32" s="58"/>
      <c r="I32" s="58"/>
      <c r="J32" s="58"/>
      <c r="K32" s="58"/>
      <c r="L32" s="58"/>
      <c r="M32" s="58"/>
      <c r="N32" s="58"/>
      <c r="O32" s="58"/>
      <c r="P32" s="58"/>
      <c r="Q32" s="55"/>
    </row>
    <row r="33" spans="1:17">
      <c r="A33" s="55"/>
      <c r="B33" s="55"/>
      <c r="C33" s="55"/>
      <c r="D33" s="58"/>
      <c r="E33" s="58"/>
      <c r="F33" s="58"/>
      <c r="G33" s="58"/>
      <c r="H33" s="58"/>
      <c r="I33" s="58"/>
      <c r="J33" s="58"/>
      <c r="K33" s="58"/>
      <c r="L33" s="58"/>
      <c r="M33" s="58"/>
      <c r="N33" s="58"/>
      <c r="O33" s="58"/>
      <c r="P33" s="58"/>
      <c r="Q33" s="55"/>
    </row>
  </sheetData>
  <mergeCells count="8">
    <mergeCell ref="B20:K20"/>
    <mergeCell ref="P23:Q23"/>
    <mergeCell ref="A1:P1"/>
    <mergeCell ref="A2:P2"/>
    <mergeCell ref="A3:P3"/>
    <mergeCell ref="G10:G11"/>
    <mergeCell ref="H10:K10"/>
    <mergeCell ref="L10:P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30DD9-F221-4006-82B0-0F2CB43D58BB}">
  <sheetPr>
    <tabColor theme="0"/>
  </sheetPr>
  <dimension ref="A1:S144"/>
  <sheetViews>
    <sheetView zoomScaleNormal="100" zoomScaleSheetLayoutView="100" workbookViewId="0">
      <selection activeCell="L5" sqref="L5"/>
    </sheetView>
  </sheetViews>
  <sheetFormatPr defaultColWidth="9.140625" defaultRowHeight="15"/>
  <cols>
    <col min="1" max="1" width="4.42578125" style="55" customWidth="1"/>
    <col min="2" max="2" width="6.140625" style="55" customWidth="1"/>
    <col min="3" max="3" width="45.42578125" style="55" customWidth="1"/>
    <col min="4" max="4" width="6.28515625" style="58" customWidth="1"/>
    <col min="5" max="6" width="7.42578125" style="58" customWidth="1"/>
    <col min="7" max="7" width="6.42578125" style="58" customWidth="1"/>
    <col min="8" max="8" width="7.28515625" style="58" customWidth="1"/>
    <col min="9" max="9" width="6.85546875" style="58" customWidth="1"/>
    <col min="10" max="10" width="7.42578125" style="58" customWidth="1"/>
    <col min="11" max="11" width="8.85546875" style="58" customWidth="1"/>
    <col min="12" max="12" width="9" style="58" customWidth="1"/>
    <col min="13" max="13" width="10" style="58" customWidth="1"/>
    <col min="14" max="14" width="10.140625" style="58" customWidth="1"/>
    <col min="15" max="15" width="9.5703125" style="58" customWidth="1"/>
    <col min="16" max="16" width="10.28515625" style="58" customWidth="1"/>
    <col min="17" max="18" width="9.140625" style="55"/>
    <col min="19" max="19" width="39.5703125" style="55" customWidth="1"/>
    <col min="20" max="16384" width="9.140625" style="55"/>
  </cols>
  <sheetData>
    <row r="1" spans="1:19">
      <c r="A1" s="201" t="s">
        <v>60</v>
      </c>
      <c r="B1" s="201"/>
      <c r="C1" s="201"/>
      <c r="D1" s="201"/>
      <c r="E1" s="201"/>
      <c r="F1" s="201"/>
      <c r="G1" s="201"/>
      <c r="H1" s="201"/>
      <c r="I1" s="201"/>
      <c r="J1" s="201"/>
      <c r="K1" s="201"/>
      <c r="L1" s="201"/>
      <c r="M1" s="201"/>
      <c r="N1" s="201"/>
      <c r="O1" s="201"/>
      <c r="P1" s="201"/>
    </row>
    <row r="2" spans="1:19">
      <c r="A2" s="202" t="s">
        <v>236</v>
      </c>
      <c r="B2" s="202"/>
      <c r="C2" s="202"/>
      <c r="D2" s="202"/>
      <c r="E2" s="202"/>
      <c r="F2" s="202"/>
      <c r="G2" s="202"/>
      <c r="H2" s="202"/>
      <c r="I2" s="202"/>
      <c r="J2" s="202"/>
      <c r="K2" s="202"/>
      <c r="L2" s="202"/>
      <c r="M2" s="202"/>
      <c r="N2" s="202"/>
      <c r="O2" s="202"/>
      <c r="P2" s="202"/>
    </row>
    <row r="3" spans="1:19" ht="18">
      <c r="A3" s="203" t="s">
        <v>19</v>
      </c>
      <c r="B3" s="203"/>
      <c r="C3" s="203"/>
      <c r="D3" s="203"/>
      <c r="E3" s="203"/>
      <c r="F3" s="203"/>
      <c r="G3" s="203"/>
      <c r="H3" s="203"/>
      <c r="I3" s="203"/>
      <c r="J3" s="203"/>
      <c r="K3" s="203"/>
      <c r="L3" s="203"/>
      <c r="M3" s="203"/>
      <c r="N3" s="203"/>
      <c r="O3" s="203"/>
      <c r="P3" s="203"/>
    </row>
    <row r="4" spans="1:19">
      <c r="A4" s="31" t="str">
        <f>'Kopsav 1'!A4</f>
        <v>Būves nosaukums: Siltumapgādes sistēma.</v>
      </c>
      <c r="B4" s="56"/>
      <c r="C4" s="57"/>
    </row>
    <row r="5" spans="1:19">
      <c r="A5" s="31" t="str">
        <f>'Kopsav 1'!A5:H5</f>
        <v xml:space="preserve">Objekta nosaukums: APKURES KATLU MĀJAS RĪGĀ, JELGAVAS IELĀ 37 (2.TROLEJBUSU PARKS) ATJAUNOŠANAS BŪVPROJEKTS
</v>
      </c>
      <c r="B5" s="56"/>
      <c r="C5" s="56"/>
    </row>
    <row r="6" spans="1:19">
      <c r="A6" s="31" t="str">
        <f>'Kopsav 1'!A6</f>
        <v>Objekta adrese: Jelgavas ielā 37 , Rīgā</v>
      </c>
      <c r="C6" s="59"/>
    </row>
    <row r="7" spans="1:19">
      <c r="A7" s="31" t="str">
        <f>'Kopsav 1'!A7</f>
        <v xml:space="preserve">Pasūtījuma Nr.: 
</v>
      </c>
    </row>
    <row r="8" spans="1:19">
      <c r="A8" s="57"/>
      <c r="M8" s="55"/>
      <c r="N8" s="60" t="s">
        <v>20</v>
      </c>
      <c r="O8" s="61">
        <f>P132</f>
        <v>0</v>
      </c>
      <c r="P8" s="62" t="s">
        <v>9</v>
      </c>
    </row>
    <row r="9" spans="1:19" s="59" customFormat="1">
      <c r="A9" s="58"/>
      <c r="O9" s="93" t="str">
        <f>Demontāža!O9</f>
        <v xml:space="preserve">Tāme sastādīta </v>
      </c>
    </row>
    <row r="10" spans="1:19">
      <c r="A10" s="63"/>
      <c r="B10" s="63"/>
      <c r="C10" s="64"/>
      <c r="D10" s="65"/>
      <c r="E10" s="65"/>
      <c r="F10" s="66"/>
      <c r="G10" s="204" t="s">
        <v>54</v>
      </c>
      <c r="H10" s="206" t="s">
        <v>10</v>
      </c>
      <c r="I10" s="207"/>
      <c r="J10" s="207"/>
      <c r="K10" s="208"/>
      <c r="L10" s="209" t="s">
        <v>11</v>
      </c>
      <c r="M10" s="209"/>
      <c r="N10" s="209"/>
      <c r="O10" s="209"/>
      <c r="P10" s="209"/>
    </row>
    <row r="11" spans="1:19" ht="99.75" customHeight="1">
      <c r="A11" s="67" t="s">
        <v>2</v>
      </c>
      <c r="B11" s="67" t="s">
        <v>12</v>
      </c>
      <c r="C11" s="68" t="s">
        <v>13</v>
      </c>
      <c r="D11" s="67" t="s">
        <v>14</v>
      </c>
      <c r="E11" s="67" t="s">
        <v>15</v>
      </c>
      <c r="F11" s="69" t="s">
        <v>16</v>
      </c>
      <c r="G11" s="205"/>
      <c r="H11" s="70" t="s">
        <v>42</v>
      </c>
      <c r="I11" s="90" t="s">
        <v>43</v>
      </c>
      <c r="J11" s="90" t="s">
        <v>44</v>
      </c>
      <c r="K11" s="90" t="s">
        <v>45</v>
      </c>
      <c r="L11" s="85" t="s">
        <v>25</v>
      </c>
      <c r="M11" s="71" t="s">
        <v>42</v>
      </c>
      <c r="N11" s="90" t="s">
        <v>43</v>
      </c>
      <c r="O11" s="90" t="s">
        <v>44</v>
      </c>
      <c r="P11" s="85" t="s">
        <v>46</v>
      </c>
    </row>
    <row r="12" spans="1:19" s="81" customFormat="1">
      <c r="A12" s="101"/>
      <c r="B12" s="103"/>
      <c r="C12" s="146" t="s">
        <v>114</v>
      </c>
      <c r="D12" s="103"/>
      <c r="E12" s="103"/>
      <c r="F12" s="101"/>
      <c r="G12" s="101"/>
      <c r="H12" s="101"/>
      <c r="I12" s="101"/>
      <c r="J12" s="101"/>
      <c r="K12" s="101"/>
      <c r="L12" s="101"/>
      <c r="M12" s="101"/>
      <c r="N12" s="101"/>
      <c r="O12" s="101"/>
      <c r="P12" s="101"/>
    </row>
    <row r="13" spans="1:19" s="81" customFormat="1" ht="26.25" customHeight="1">
      <c r="A13" s="101">
        <v>1</v>
      </c>
      <c r="B13" s="103" t="s">
        <v>65</v>
      </c>
      <c r="C13" s="147" t="s">
        <v>115</v>
      </c>
      <c r="D13" s="104" t="s">
        <v>234</v>
      </c>
      <c r="E13" s="102">
        <v>6</v>
      </c>
      <c r="F13" s="107">
        <v>0</v>
      </c>
      <c r="G13" s="73">
        <v>0</v>
      </c>
      <c r="H13" s="73">
        <v>0</v>
      </c>
      <c r="I13" s="108">
        <v>0</v>
      </c>
      <c r="J13" s="108">
        <v>0</v>
      </c>
      <c r="K13" s="72">
        <f t="shared" ref="K13:K76" si="0">J13+I13+H13</f>
        <v>0</v>
      </c>
      <c r="L13" s="72">
        <f t="shared" ref="L13" si="1">F13*E13</f>
        <v>0</v>
      </c>
      <c r="M13" s="72">
        <f t="shared" ref="M13" si="2">H13*E13</f>
        <v>0</v>
      </c>
      <c r="N13" s="72">
        <f t="shared" ref="N13" si="3">I13*E13</f>
        <v>0</v>
      </c>
      <c r="O13" s="72">
        <f t="shared" ref="O13" si="4">J13*E13</f>
        <v>0</v>
      </c>
      <c r="P13" s="72">
        <f t="shared" ref="P13" si="5">O13+N13+M13</f>
        <v>0</v>
      </c>
      <c r="Q13" s="109"/>
    </row>
    <row r="14" spans="1:19" s="81" customFormat="1" ht="26.25" customHeight="1">
      <c r="A14" s="101">
        <f>A13+1</f>
        <v>2</v>
      </c>
      <c r="B14" s="103" t="s">
        <v>65</v>
      </c>
      <c r="C14" s="147" t="s">
        <v>116</v>
      </c>
      <c r="D14" s="105" t="s">
        <v>234</v>
      </c>
      <c r="E14" s="102">
        <v>8</v>
      </c>
      <c r="F14" s="107">
        <v>0</v>
      </c>
      <c r="G14" s="73">
        <v>0</v>
      </c>
      <c r="H14" s="73">
        <f t="shared" ref="H14:H76" si="6">G14*F14</f>
        <v>0</v>
      </c>
      <c r="I14" s="108">
        <v>0</v>
      </c>
      <c r="J14" s="108">
        <v>0</v>
      </c>
      <c r="K14" s="72">
        <f t="shared" si="0"/>
        <v>0</v>
      </c>
      <c r="L14" s="72">
        <f t="shared" ref="L14:L76" si="7">F14*E14</f>
        <v>0</v>
      </c>
      <c r="M14" s="72">
        <f t="shared" ref="M14:M76" si="8">H14*E14</f>
        <v>0</v>
      </c>
      <c r="N14" s="72">
        <f t="shared" ref="N14:N76" si="9">I14*E14</f>
        <v>0</v>
      </c>
      <c r="O14" s="72">
        <f t="shared" ref="O14:O76" si="10">J14*E14</f>
        <v>0</v>
      </c>
      <c r="P14" s="72">
        <f t="shared" ref="P14:P76" si="11">O14+N14+M14</f>
        <v>0</v>
      </c>
      <c r="Q14" s="109"/>
    </row>
    <row r="15" spans="1:19" s="81" customFormat="1" ht="26.25" customHeight="1">
      <c r="A15" s="101">
        <f t="shared" ref="A15:A76" si="12">A14+1</f>
        <v>3</v>
      </c>
      <c r="B15" s="103" t="s">
        <v>65</v>
      </c>
      <c r="C15" s="147" t="s">
        <v>117</v>
      </c>
      <c r="D15" s="105" t="s">
        <v>234</v>
      </c>
      <c r="E15" s="102">
        <v>4</v>
      </c>
      <c r="F15" s="107">
        <v>0</v>
      </c>
      <c r="G15" s="73">
        <v>0</v>
      </c>
      <c r="H15" s="73">
        <f t="shared" si="6"/>
        <v>0</v>
      </c>
      <c r="I15" s="108">
        <v>0</v>
      </c>
      <c r="J15" s="108">
        <v>0</v>
      </c>
      <c r="K15" s="72">
        <f t="shared" si="0"/>
        <v>0</v>
      </c>
      <c r="L15" s="72">
        <f t="shared" si="7"/>
        <v>0</v>
      </c>
      <c r="M15" s="72">
        <f t="shared" si="8"/>
        <v>0</v>
      </c>
      <c r="N15" s="72">
        <f t="shared" si="9"/>
        <v>0</v>
      </c>
      <c r="O15" s="72">
        <f t="shared" si="10"/>
        <v>0</v>
      </c>
      <c r="P15" s="72">
        <f t="shared" si="11"/>
        <v>0</v>
      </c>
      <c r="Q15" s="109"/>
    </row>
    <row r="16" spans="1:19" s="81" customFormat="1" ht="26.25" customHeight="1">
      <c r="A16" s="101">
        <f t="shared" si="12"/>
        <v>4</v>
      </c>
      <c r="B16" s="103" t="s">
        <v>65</v>
      </c>
      <c r="C16" s="147" t="s">
        <v>118</v>
      </c>
      <c r="D16" s="105" t="s">
        <v>234</v>
      </c>
      <c r="E16" s="102">
        <v>24</v>
      </c>
      <c r="F16" s="107">
        <v>0</v>
      </c>
      <c r="G16" s="73">
        <v>0</v>
      </c>
      <c r="H16" s="73">
        <f t="shared" si="6"/>
        <v>0</v>
      </c>
      <c r="I16" s="108">
        <v>0</v>
      </c>
      <c r="J16" s="108">
        <v>0</v>
      </c>
      <c r="K16" s="72">
        <f t="shared" si="0"/>
        <v>0</v>
      </c>
      <c r="L16" s="72">
        <f t="shared" si="7"/>
        <v>0</v>
      </c>
      <c r="M16" s="72">
        <f t="shared" si="8"/>
        <v>0</v>
      </c>
      <c r="N16" s="72">
        <f t="shared" si="9"/>
        <v>0</v>
      </c>
      <c r="O16" s="72">
        <f t="shared" si="10"/>
        <v>0</v>
      </c>
      <c r="P16" s="72">
        <f t="shared" si="11"/>
        <v>0</v>
      </c>
      <c r="Q16" s="109"/>
      <c r="R16" s="109"/>
      <c r="S16" s="109"/>
    </row>
    <row r="17" spans="1:17" s="81" customFormat="1" ht="26.25" customHeight="1">
      <c r="A17" s="101">
        <f t="shared" si="12"/>
        <v>5</v>
      </c>
      <c r="B17" s="103" t="s">
        <v>65</v>
      </c>
      <c r="C17" s="147" t="s">
        <v>119</v>
      </c>
      <c r="D17" s="105" t="s">
        <v>234</v>
      </c>
      <c r="E17" s="102">
        <v>47</v>
      </c>
      <c r="F17" s="107">
        <v>0</v>
      </c>
      <c r="G17" s="73">
        <v>0</v>
      </c>
      <c r="H17" s="73">
        <f t="shared" si="6"/>
        <v>0</v>
      </c>
      <c r="I17" s="108">
        <v>0</v>
      </c>
      <c r="J17" s="108">
        <v>0</v>
      </c>
      <c r="K17" s="72">
        <f t="shared" si="0"/>
        <v>0</v>
      </c>
      <c r="L17" s="72">
        <f t="shared" si="7"/>
        <v>0</v>
      </c>
      <c r="M17" s="72">
        <f t="shared" si="8"/>
        <v>0</v>
      </c>
      <c r="N17" s="72">
        <f t="shared" si="9"/>
        <v>0</v>
      </c>
      <c r="O17" s="72">
        <f t="shared" si="10"/>
        <v>0</v>
      </c>
      <c r="P17" s="72">
        <f t="shared" si="11"/>
        <v>0</v>
      </c>
      <c r="Q17" s="109"/>
    </row>
    <row r="18" spans="1:17" s="81" customFormat="1" ht="26.25" customHeight="1">
      <c r="A18" s="101">
        <f t="shared" si="12"/>
        <v>6</v>
      </c>
      <c r="B18" s="103" t="s">
        <v>65</v>
      </c>
      <c r="C18" s="148" t="s">
        <v>120</v>
      </c>
      <c r="D18" s="105" t="s">
        <v>234</v>
      </c>
      <c r="E18" s="102">
        <v>6</v>
      </c>
      <c r="F18" s="107">
        <v>0</v>
      </c>
      <c r="G18" s="73">
        <v>0</v>
      </c>
      <c r="H18" s="73">
        <f t="shared" si="6"/>
        <v>0</v>
      </c>
      <c r="I18" s="108">
        <v>0</v>
      </c>
      <c r="J18" s="108">
        <v>0</v>
      </c>
      <c r="K18" s="72">
        <f t="shared" si="0"/>
        <v>0</v>
      </c>
      <c r="L18" s="72">
        <f t="shared" si="7"/>
        <v>0</v>
      </c>
      <c r="M18" s="72">
        <f t="shared" si="8"/>
        <v>0</v>
      </c>
      <c r="N18" s="72">
        <f t="shared" si="9"/>
        <v>0</v>
      </c>
      <c r="O18" s="72">
        <f t="shared" si="10"/>
        <v>0</v>
      </c>
      <c r="P18" s="72">
        <f t="shared" si="11"/>
        <v>0</v>
      </c>
      <c r="Q18" s="109"/>
    </row>
    <row r="19" spans="1:17" s="81" customFormat="1" ht="26.25" customHeight="1">
      <c r="A19" s="101">
        <f t="shared" si="12"/>
        <v>7</v>
      </c>
      <c r="B19" s="103" t="s">
        <v>65</v>
      </c>
      <c r="C19" s="147" t="s">
        <v>121</v>
      </c>
      <c r="D19" s="105" t="s">
        <v>234</v>
      </c>
      <c r="E19" s="102">
        <v>5</v>
      </c>
      <c r="F19" s="107">
        <v>0</v>
      </c>
      <c r="G19" s="73">
        <v>0</v>
      </c>
      <c r="H19" s="73">
        <f t="shared" si="6"/>
        <v>0</v>
      </c>
      <c r="I19" s="108">
        <v>0</v>
      </c>
      <c r="J19" s="108">
        <v>0</v>
      </c>
      <c r="K19" s="72">
        <f t="shared" si="0"/>
        <v>0</v>
      </c>
      <c r="L19" s="72">
        <f t="shared" si="7"/>
        <v>0</v>
      </c>
      <c r="M19" s="72">
        <f t="shared" si="8"/>
        <v>0</v>
      </c>
      <c r="N19" s="72">
        <f t="shared" si="9"/>
        <v>0</v>
      </c>
      <c r="O19" s="72">
        <f t="shared" si="10"/>
        <v>0</v>
      </c>
      <c r="P19" s="72">
        <f t="shared" si="11"/>
        <v>0</v>
      </c>
      <c r="Q19" s="109"/>
    </row>
    <row r="20" spans="1:17" s="81" customFormat="1">
      <c r="A20" s="101"/>
      <c r="B20" s="103"/>
      <c r="C20" s="146" t="s">
        <v>122</v>
      </c>
      <c r="D20" s="105"/>
      <c r="E20" s="102"/>
      <c r="F20" s="102"/>
      <c r="G20" s="102"/>
      <c r="H20" s="102"/>
      <c r="I20" s="102"/>
      <c r="J20" s="102"/>
      <c r="K20" s="102"/>
      <c r="L20" s="102"/>
      <c r="M20" s="102"/>
      <c r="N20" s="102"/>
      <c r="O20" s="102"/>
      <c r="P20" s="102"/>
      <c r="Q20" s="109"/>
    </row>
    <row r="21" spans="1:17" s="81" customFormat="1" ht="26.25">
      <c r="A21" s="101">
        <v>8</v>
      </c>
      <c r="B21" s="103" t="s">
        <v>65</v>
      </c>
      <c r="C21" s="147" t="s">
        <v>123</v>
      </c>
      <c r="D21" s="105" t="s">
        <v>61</v>
      </c>
      <c r="E21" s="102">
        <v>10</v>
      </c>
      <c r="F21" s="107">
        <v>0</v>
      </c>
      <c r="G21" s="73">
        <v>0</v>
      </c>
      <c r="H21" s="73">
        <f t="shared" si="6"/>
        <v>0</v>
      </c>
      <c r="I21" s="108">
        <v>0</v>
      </c>
      <c r="J21" s="108">
        <v>0</v>
      </c>
      <c r="K21" s="72">
        <f t="shared" si="0"/>
        <v>0</v>
      </c>
      <c r="L21" s="72">
        <f t="shared" si="7"/>
        <v>0</v>
      </c>
      <c r="M21" s="72">
        <f t="shared" si="8"/>
        <v>0</v>
      </c>
      <c r="N21" s="72">
        <f t="shared" si="9"/>
        <v>0</v>
      </c>
      <c r="O21" s="72">
        <f t="shared" si="10"/>
        <v>0</v>
      </c>
      <c r="P21" s="72">
        <f t="shared" si="11"/>
        <v>0</v>
      </c>
      <c r="Q21" s="109"/>
    </row>
    <row r="22" spans="1:17" s="81" customFormat="1" ht="26.25">
      <c r="A22" s="101">
        <f t="shared" si="12"/>
        <v>9</v>
      </c>
      <c r="B22" s="103" t="s">
        <v>65</v>
      </c>
      <c r="C22" s="147" t="s">
        <v>124</v>
      </c>
      <c r="D22" s="105" t="s">
        <v>61</v>
      </c>
      <c r="E22" s="102">
        <v>3</v>
      </c>
      <c r="F22" s="107">
        <v>0</v>
      </c>
      <c r="G22" s="73">
        <v>0</v>
      </c>
      <c r="H22" s="73">
        <f t="shared" si="6"/>
        <v>0</v>
      </c>
      <c r="I22" s="108">
        <v>0</v>
      </c>
      <c r="J22" s="108">
        <v>0</v>
      </c>
      <c r="K22" s="72">
        <f t="shared" si="0"/>
        <v>0</v>
      </c>
      <c r="L22" s="72">
        <f t="shared" si="7"/>
        <v>0</v>
      </c>
      <c r="M22" s="72">
        <f t="shared" si="8"/>
        <v>0</v>
      </c>
      <c r="N22" s="72">
        <f t="shared" si="9"/>
        <v>0</v>
      </c>
      <c r="O22" s="72">
        <f t="shared" si="10"/>
        <v>0</v>
      </c>
      <c r="P22" s="72">
        <f t="shared" si="11"/>
        <v>0</v>
      </c>
      <c r="Q22" s="109"/>
    </row>
    <row r="23" spans="1:17" s="81" customFormat="1" ht="26.25">
      <c r="A23" s="101">
        <f t="shared" si="12"/>
        <v>10</v>
      </c>
      <c r="B23" s="103" t="s">
        <v>65</v>
      </c>
      <c r="C23" s="147" t="s">
        <v>125</v>
      </c>
      <c r="D23" s="105" t="s">
        <v>61</v>
      </c>
      <c r="E23" s="102">
        <v>2</v>
      </c>
      <c r="F23" s="107">
        <v>0</v>
      </c>
      <c r="G23" s="73">
        <v>0</v>
      </c>
      <c r="H23" s="73">
        <f t="shared" si="6"/>
        <v>0</v>
      </c>
      <c r="I23" s="108">
        <v>0</v>
      </c>
      <c r="J23" s="108">
        <v>0</v>
      </c>
      <c r="K23" s="72">
        <f t="shared" si="0"/>
        <v>0</v>
      </c>
      <c r="L23" s="72">
        <f t="shared" si="7"/>
        <v>0</v>
      </c>
      <c r="M23" s="72">
        <f t="shared" si="8"/>
        <v>0</v>
      </c>
      <c r="N23" s="72">
        <f t="shared" si="9"/>
        <v>0</v>
      </c>
      <c r="O23" s="72">
        <f t="shared" si="10"/>
        <v>0</v>
      </c>
      <c r="P23" s="72">
        <f t="shared" si="11"/>
        <v>0</v>
      </c>
      <c r="Q23" s="109"/>
    </row>
    <row r="24" spans="1:17" s="81" customFormat="1" ht="26.25">
      <c r="A24" s="101">
        <f t="shared" si="12"/>
        <v>11</v>
      </c>
      <c r="B24" s="103" t="s">
        <v>65</v>
      </c>
      <c r="C24" s="147" t="s">
        <v>126</v>
      </c>
      <c r="D24" s="105" t="s">
        <v>61</v>
      </c>
      <c r="E24" s="102">
        <v>2</v>
      </c>
      <c r="F24" s="107">
        <v>0</v>
      </c>
      <c r="G24" s="73">
        <v>0</v>
      </c>
      <c r="H24" s="73">
        <f t="shared" si="6"/>
        <v>0</v>
      </c>
      <c r="I24" s="108">
        <v>0</v>
      </c>
      <c r="J24" s="108">
        <v>0</v>
      </c>
      <c r="K24" s="72">
        <f t="shared" si="0"/>
        <v>0</v>
      </c>
      <c r="L24" s="72">
        <f t="shared" si="7"/>
        <v>0</v>
      </c>
      <c r="M24" s="72">
        <f t="shared" si="8"/>
        <v>0</v>
      </c>
      <c r="N24" s="72">
        <f t="shared" si="9"/>
        <v>0</v>
      </c>
      <c r="O24" s="72">
        <f t="shared" si="10"/>
        <v>0</v>
      </c>
      <c r="P24" s="72">
        <f t="shared" si="11"/>
        <v>0</v>
      </c>
      <c r="Q24" s="109"/>
    </row>
    <row r="25" spans="1:17" s="81" customFormat="1" ht="26.25">
      <c r="A25" s="101">
        <f t="shared" si="12"/>
        <v>12</v>
      </c>
      <c r="B25" s="103" t="s">
        <v>65</v>
      </c>
      <c r="C25" s="147" t="s">
        <v>127</v>
      </c>
      <c r="D25" s="105" t="s">
        <v>61</v>
      </c>
      <c r="E25" s="102">
        <v>1</v>
      </c>
      <c r="F25" s="107">
        <v>0</v>
      </c>
      <c r="G25" s="73">
        <v>0</v>
      </c>
      <c r="H25" s="73">
        <f t="shared" si="6"/>
        <v>0</v>
      </c>
      <c r="I25" s="108">
        <v>0</v>
      </c>
      <c r="J25" s="108">
        <v>0</v>
      </c>
      <c r="K25" s="72">
        <f t="shared" si="0"/>
        <v>0</v>
      </c>
      <c r="L25" s="72">
        <f t="shared" si="7"/>
        <v>0</v>
      </c>
      <c r="M25" s="72">
        <f t="shared" si="8"/>
        <v>0</v>
      </c>
      <c r="N25" s="72">
        <f t="shared" si="9"/>
        <v>0</v>
      </c>
      <c r="O25" s="72">
        <f t="shared" si="10"/>
        <v>0</v>
      </c>
      <c r="P25" s="72">
        <f t="shared" si="11"/>
        <v>0</v>
      </c>
      <c r="Q25" s="109"/>
    </row>
    <row r="26" spans="1:17" s="81" customFormat="1" ht="26.25">
      <c r="A26" s="101">
        <f t="shared" si="12"/>
        <v>13</v>
      </c>
      <c r="B26" s="103" t="s">
        <v>65</v>
      </c>
      <c r="C26" s="147" t="s">
        <v>128</v>
      </c>
      <c r="D26" s="105" t="s">
        <v>61</v>
      </c>
      <c r="E26" s="102">
        <v>19</v>
      </c>
      <c r="F26" s="107">
        <v>0</v>
      </c>
      <c r="G26" s="73">
        <v>0</v>
      </c>
      <c r="H26" s="73">
        <f t="shared" si="6"/>
        <v>0</v>
      </c>
      <c r="I26" s="108">
        <v>0</v>
      </c>
      <c r="J26" s="108">
        <v>0</v>
      </c>
      <c r="K26" s="72">
        <f t="shared" si="0"/>
        <v>0</v>
      </c>
      <c r="L26" s="72">
        <f t="shared" si="7"/>
        <v>0</v>
      </c>
      <c r="M26" s="72">
        <f t="shared" si="8"/>
        <v>0</v>
      </c>
      <c r="N26" s="72">
        <f t="shared" si="9"/>
        <v>0</v>
      </c>
      <c r="O26" s="72">
        <f t="shared" si="10"/>
        <v>0</v>
      </c>
      <c r="P26" s="72">
        <f t="shared" si="11"/>
        <v>0</v>
      </c>
      <c r="Q26" s="109"/>
    </row>
    <row r="27" spans="1:17" s="81" customFormat="1" ht="26.25">
      <c r="A27" s="101">
        <f t="shared" si="12"/>
        <v>14</v>
      </c>
      <c r="B27" s="103" t="s">
        <v>65</v>
      </c>
      <c r="C27" s="147" t="s">
        <v>129</v>
      </c>
      <c r="D27" s="105" t="s">
        <v>61</v>
      </c>
      <c r="E27" s="102">
        <v>44</v>
      </c>
      <c r="F27" s="107">
        <v>0</v>
      </c>
      <c r="G27" s="73">
        <v>0</v>
      </c>
      <c r="H27" s="73">
        <f t="shared" si="6"/>
        <v>0</v>
      </c>
      <c r="I27" s="108">
        <v>0</v>
      </c>
      <c r="J27" s="108">
        <v>0</v>
      </c>
      <c r="K27" s="72">
        <f t="shared" si="0"/>
        <v>0</v>
      </c>
      <c r="L27" s="72">
        <f t="shared" si="7"/>
        <v>0</v>
      </c>
      <c r="M27" s="72">
        <f t="shared" si="8"/>
        <v>0</v>
      </c>
      <c r="N27" s="72">
        <f t="shared" si="9"/>
        <v>0</v>
      </c>
      <c r="O27" s="72">
        <f t="shared" si="10"/>
        <v>0</v>
      </c>
      <c r="P27" s="72">
        <f t="shared" si="11"/>
        <v>0</v>
      </c>
      <c r="Q27" s="109"/>
    </row>
    <row r="28" spans="1:17" s="81" customFormat="1" ht="26.25">
      <c r="A28" s="101">
        <f t="shared" si="12"/>
        <v>15</v>
      </c>
      <c r="B28" s="103" t="s">
        <v>65</v>
      </c>
      <c r="C28" s="147" t="s">
        <v>130</v>
      </c>
      <c r="D28" s="105" t="s">
        <v>61</v>
      </c>
      <c r="E28" s="102">
        <v>4</v>
      </c>
      <c r="F28" s="107">
        <v>0</v>
      </c>
      <c r="G28" s="73">
        <v>0</v>
      </c>
      <c r="H28" s="73">
        <f t="shared" si="6"/>
        <v>0</v>
      </c>
      <c r="I28" s="108">
        <v>0</v>
      </c>
      <c r="J28" s="108">
        <v>0</v>
      </c>
      <c r="K28" s="72">
        <f t="shared" si="0"/>
        <v>0</v>
      </c>
      <c r="L28" s="72">
        <f t="shared" si="7"/>
        <v>0</v>
      </c>
      <c r="M28" s="72">
        <f t="shared" si="8"/>
        <v>0</v>
      </c>
      <c r="N28" s="72">
        <f t="shared" si="9"/>
        <v>0</v>
      </c>
      <c r="O28" s="72">
        <f t="shared" si="10"/>
        <v>0</v>
      </c>
      <c r="P28" s="72">
        <f t="shared" si="11"/>
        <v>0</v>
      </c>
      <c r="Q28" s="109"/>
    </row>
    <row r="29" spans="1:17" s="81" customFormat="1" ht="26.25">
      <c r="A29" s="101">
        <f t="shared" si="12"/>
        <v>16</v>
      </c>
      <c r="B29" s="103" t="s">
        <v>65</v>
      </c>
      <c r="C29" s="147" t="s">
        <v>131</v>
      </c>
      <c r="D29" s="105" t="s">
        <v>61</v>
      </c>
      <c r="E29" s="102">
        <v>9</v>
      </c>
      <c r="F29" s="107">
        <v>0</v>
      </c>
      <c r="G29" s="73">
        <v>0</v>
      </c>
      <c r="H29" s="73">
        <f t="shared" si="6"/>
        <v>0</v>
      </c>
      <c r="I29" s="108">
        <v>0</v>
      </c>
      <c r="J29" s="108">
        <v>0</v>
      </c>
      <c r="K29" s="72">
        <f t="shared" si="0"/>
        <v>0</v>
      </c>
      <c r="L29" s="72">
        <f t="shared" si="7"/>
        <v>0</v>
      </c>
      <c r="M29" s="72">
        <f t="shared" si="8"/>
        <v>0</v>
      </c>
      <c r="N29" s="72">
        <f t="shared" si="9"/>
        <v>0</v>
      </c>
      <c r="O29" s="72">
        <f t="shared" si="10"/>
        <v>0</v>
      </c>
      <c r="P29" s="72">
        <f t="shared" si="11"/>
        <v>0</v>
      </c>
      <c r="Q29" s="109"/>
    </row>
    <row r="30" spans="1:17" s="81" customFormat="1" ht="26.25">
      <c r="A30" s="101">
        <f t="shared" si="12"/>
        <v>17</v>
      </c>
      <c r="B30" s="103" t="s">
        <v>65</v>
      </c>
      <c r="C30" s="147" t="s">
        <v>132</v>
      </c>
      <c r="D30" s="105" t="s">
        <v>61</v>
      </c>
      <c r="E30" s="102">
        <v>1</v>
      </c>
      <c r="F30" s="107">
        <v>0</v>
      </c>
      <c r="G30" s="73">
        <v>0</v>
      </c>
      <c r="H30" s="73">
        <f t="shared" si="6"/>
        <v>0</v>
      </c>
      <c r="I30" s="108">
        <v>0</v>
      </c>
      <c r="J30" s="108">
        <v>0</v>
      </c>
      <c r="K30" s="72">
        <f t="shared" si="0"/>
        <v>0</v>
      </c>
      <c r="L30" s="72">
        <f t="shared" si="7"/>
        <v>0</v>
      </c>
      <c r="M30" s="72">
        <f t="shared" si="8"/>
        <v>0</v>
      </c>
      <c r="N30" s="72">
        <f t="shared" si="9"/>
        <v>0</v>
      </c>
      <c r="O30" s="72">
        <f t="shared" si="10"/>
        <v>0</v>
      </c>
      <c r="P30" s="72">
        <f t="shared" si="11"/>
        <v>0</v>
      </c>
      <c r="Q30" s="109"/>
    </row>
    <row r="31" spans="1:17" s="81" customFormat="1" ht="26.25">
      <c r="A31" s="101">
        <f t="shared" si="12"/>
        <v>18</v>
      </c>
      <c r="B31" s="103" t="s">
        <v>65</v>
      </c>
      <c r="C31" s="147" t="s">
        <v>133</v>
      </c>
      <c r="D31" s="105" t="s">
        <v>61</v>
      </c>
      <c r="E31" s="102">
        <v>1</v>
      </c>
      <c r="F31" s="107">
        <v>0</v>
      </c>
      <c r="G31" s="73">
        <v>0</v>
      </c>
      <c r="H31" s="73">
        <f t="shared" si="6"/>
        <v>0</v>
      </c>
      <c r="I31" s="108">
        <v>0</v>
      </c>
      <c r="J31" s="108">
        <v>0</v>
      </c>
      <c r="K31" s="72">
        <f t="shared" si="0"/>
        <v>0</v>
      </c>
      <c r="L31" s="72">
        <f t="shared" si="7"/>
        <v>0</v>
      </c>
      <c r="M31" s="72">
        <f t="shared" si="8"/>
        <v>0</v>
      </c>
      <c r="N31" s="72">
        <f t="shared" si="9"/>
        <v>0</v>
      </c>
      <c r="O31" s="72">
        <f t="shared" si="10"/>
        <v>0</v>
      </c>
      <c r="P31" s="72">
        <f t="shared" si="11"/>
        <v>0</v>
      </c>
      <c r="Q31" s="109"/>
    </row>
    <row r="32" spans="1:17" s="81" customFormat="1" ht="26.25">
      <c r="A32" s="101">
        <f t="shared" si="12"/>
        <v>19</v>
      </c>
      <c r="B32" s="103" t="s">
        <v>65</v>
      </c>
      <c r="C32" s="148" t="s">
        <v>134</v>
      </c>
      <c r="D32" s="105" t="s">
        <v>61</v>
      </c>
      <c r="E32" s="102">
        <v>2</v>
      </c>
      <c r="F32" s="107">
        <v>0</v>
      </c>
      <c r="G32" s="73">
        <v>0</v>
      </c>
      <c r="H32" s="73">
        <f t="shared" si="6"/>
        <v>0</v>
      </c>
      <c r="I32" s="108">
        <v>0</v>
      </c>
      <c r="J32" s="108">
        <v>0</v>
      </c>
      <c r="K32" s="72">
        <f t="shared" si="0"/>
        <v>0</v>
      </c>
      <c r="L32" s="72">
        <f t="shared" si="7"/>
        <v>0</v>
      </c>
      <c r="M32" s="72">
        <f t="shared" si="8"/>
        <v>0</v>
      </c>
      <c r="N32" s="72">
        <f t="shared" si="9"/>
        <v>0</v>
      </c>
      <c r="O32" s="72">
        <f t="shared" si="10"/>
        <v>0</v>
      </c>
      <c r="P32" s="72">
        <f t="shared" si="11"/>
        <v>0</v>
      </c>
      <c r="Q32" s="109"/>
    </row>
    <row r="33" spans="1:17" s="81" customFormat="1" ht="26.25">
      <c r="A33" s="101">
        <f t="shared" si="12"/>
        <v>20</v>
      </c>
      <c r="B33" s="103" t="s">
        <v>65</v>
      </c>
      <c r="C33" s="148" t="s">
        <v>135</v>
      </c>
      <c r="D33" s="105" t="s">
        <v>61</v>
      </c>
      <c r="E33" s="102">
        <v>2</v>
      </c>
      <c r="F33" s="107">
        <v>0</v>
      </c>
      <c r="G33" s="73">
        <v>0</v>
      </c>
      <c r="H33" s="73">
        <f t="shared" si="6"/>
        <v>0</v>
      </c>
      <c r="I33" s="108">
        <v>0</v>
      </c>
      <c r="J33" s="108">
        <v>0</v>
      </c>
      <c r="K33" s="72">
        <f t="shared" si="0"/>
        <v>0</v>
      </c>
      <c r="L33" s="72">
        <f t="shared" si="7"/>
        <v>0</v>
      </c>
      <c r="M33" s="72">
        <f t="shared" si="8"/>
        <v>0</v>
      </c>
      <c r="N33" s="72">
        <f t="shared" si="9"/>
        <v>0</v>
      </c>
      <c r="O33" s="72">
        <f t="shared" si="10"/>
        <v>0</v>
      </c>
      <c r="P33" s="72">
        <f t="shared" si="11"/>
        <v>0</v>
      </c>
      <c r="Q33" s="109"/>
    </row>
    <row r="34" spans="1:17" s="81" customFormat="1" ht="26.25">
      <c r="A34" s="101">
        <f t="shared" si="12"/>
        <v>21</v>
      </c>
      <c r="B34" s="103" t="s">
        <v>65</v>
      </c>
      <c r="C34" s="148" t="s">
        <v>136</v>
      </c>
      <c r="D34" s="105" t="s">
        <v>61</v>
      </c>
      <c r="E34" s="102">
        <v>8</v>
      </c>
      <c r="F34" s="107">
        <v>0</v>
      </c>
      <c r="G34" s="73">
        <v>0</v>
      </c>
      <c r="H34" s="73">
        <f t="shared" si="6"/>
        <v>0</v>
      </c>
      <c r="I34" s="108">
        <v>0</v>
      </c>
      <c r="J34" s="108">
        <v>0</v>
      </c>
      <c r="K34" s="72">
        <f t="shared" si="0"/>
        <v>0</v>
      </c>
      <c r="L34" s="72">
        <f t="shared" si="7"/>
        <v>0</v>
      </c>
      <c r="M34" s="72">
        <f t="shared" si="8"/>
        <v>0</v>
      </c>
      <c r="N34" s="72">
        <f t="shared" si="9"/>
        <v>0</v>
      </c>
      <c r="O34" s="72">
        <f t="shared" si="10"/>
        <v>0</v>
      </c>
      <c r="P34" s="72">
        <f t="shared" si="11"/>
        <v>0</v>
      </c>
      <c r="Q34" s="109"/>
    </row>
    <row r="35" spans="1:17" s="81" customFormat="1" ht="26.25">
      <c r="A35" s="101">
        <f t="shared" si="12"/>
        <v>22</v>
      </c>
      <c r="B35" s="103" t="s">
        <v>65</v>
      </c>
      <c r="C35" s="148" t="s">
        <v>137</v>
      </c>
      <c r="D35" s="105" t="s">
        <v>61</v>
      </c>
      <c r="E35" s="102">
        <v>1</v>
      </c>
      <c r="F35" s="107">
        <v>0</v>
      </c>
      <c r="G35" s="73">
        <v>0</v>
      </c>
      <c r="H35" s="73">
        <f t="shared" si="6"/>
        <v>0</v>
      </c>
      <c r="I35" s="108">
        <v>0</v>
      </c>
      <c r="J35" s="108">
        <v>0</v>
      </c>
      <c r="K35" s="72">
        <f t="shared" si="0"/>
        <v>0</v>
      </c>
      <c r="L35" s="72">
        <f t="shared" si="7"/>
        <v>0</v>
      </c>
      <c r="M35" s="72">
        <f t="shared" si="8"/>
        <v>0</v>
      </c>
      <c r="N35" s="72">
        <f t="shared" si="9"/>
        <v>0</v>
      </c>
      <c r="O35" s="72">
        <f t="shared" si="10"/>
        <v>0</v>
      </c>
      <c r="P35" s="72">
        <f t="shared" si="11"/>
        <v>0</v>
      </c>
      <c r="Q35" s="109"/>
    </row>
    <row r="36" spans="1:17" s="81" customFormat="1" ht="26.25">
      <c r="A36" s="101">
        <f t="shared" si="12"/>
        <v>23</v>
      </c>
      <c r="B36" s="103" t="s">
        <v>65</v>
      </c>
      <c r="C36" s="148" t="s">
        <v>138</v>
      </c>
      <c r="D36" s="105" t="s">
        <v>61</v>
      </c>
      <c r="E36" s="102">
        <v>4</v>
      </c>
      <c r="F36" s="107">
        <v>0</v>
      </c>
      <c r="G36" s="73">
        <v>0</v>
      </c>
      <c r="H36" s="73">
        <f t="shared" si="6"/>
        <v>0</v>
      </c>
      <c r="I36" s="108">
        <v>0</v>
      </c>
      <c r="J36" s="108">
        <v>0</v>
      </c>
      <c r="K36" s="72">
        <f t="shared" si="0"/>
        <v>0</v>
      </c>
      <c r="L36" s="72">
        <f t="shared" si="7"/>
        <v>0</v>
      </c>
      <c r="M36" s="72">
        <f t="shared" si="8"/>
        <v>0</v>
      </c>
      <c r="N36" s="72">
        <f t="shared" si="9"/>
        <v>0</v>
      </c>
      <c r="O36" s="72">
        <f t="shared" si="10"/>
        <v>0</v>
      </c>
      <c r="P36" s="72">
        <f t="shared" si="11"/>
        <v>0</v>
      </c>
      <c r="Q36" s="109"/>
    </row>
    <row r="37" spans="1:17" s="81" customFormat="1" ht="26.25">
      <c r="A37" s="101">
        <f t="shared" si="12"/>
        <v>24</v>
      </c>
      <c r="B37" s="103" t="s">
        <v>65</v>
      </c>
      <c r="C37" s="148" t="s">
        <v>139</v>
      </c>
      <c r="D37" s="105" t="s">
        <v>61</v>
      </c>
      <c r="E37" s="102">
        <v>8</v>
      </c>
      <c r="F37" s="107">
        <v>0</v>
      </c>
      <c r="G37" s="73">
        <v>0</v>
      </c>
      <c r="H37" s="73">
        <f t="shared" si="6"/>
        <v>0</v>
      </c>
      <c r="I37" s="108">
        <v>0</v>
      </c>
      <c r="J37" s="108">
        <v>0</v>
      </c>
      <c r="K37" s="72">
        <f t="shared" si="0"/>
        <v>0</v>
      </c>
      <c r="L37" s="72">
        <f t="shared" si="7"/>
        <v>0</v>
      </c>
      <c r="M37" s="72">
        <f t="shared" si="8"/>
        <v>0</v>
      </c>
      <c r="N37" s="72">
        <f t="shared" si="9"/>
        <v>0</v>
      </c>
      <c r="O37" s="72">
        <f t="shared" si="10"/>
        <v>0</v>
      </c>
      <c r="P37" s="72">
        <f t="shared" si="11"/>
        <v>0</v>
      </c>
      <c r="Q37" s="109"/>
    </row>
    <row r="38" spans="1:17" s="81" customFormat="1" ht="26.25">
      <c r="A38" s="101">
        <f t="shared" si="12"/>
        <v>25</v>
      </c>
      <c r="B38" s="103" t="s">
        <v>65</v>
      </c>
      <c r="C38" s="148" t="s">
        <v>140</v>
      </c>
      <c r="D38" s="105" t="s">
        <v>61</v>
      </c>
      <c r="E38" s="102">
        <v>1</v>
      </c>
      <c r="F38" s="107">
        <v>0</v>
      </c>
      <c r="G38" s="73">
        <v>0</v>
      </c>
      <c r="H38" s="73">
        <f t="shared" si="6"/>
        <v>0</v>
      </c>
      <c r="I38" s="108">
        <v>0</v>
      </c>
      <c r="J38" s="108">
        <v>0</v>
      </c>
      <c r="K38" s="72">
        <f t="shared" si="0"/>
        <v>0</v>
      </c>
      <c r="L38" s="72">
        <f t="shared" si="7"/>
        <v>0</v>
      </c>
      <c r="M38" s="72">
        <f t="shared" si="8"/>
        <v>0</v>
      </c>
      <c r="N38" s="72">
        <f t="shared" si="9"/>
        <v>0</v>
      </c>
      <c r="O38" s="72">
        <f t="shared" si="10"/>
        <v>0</v>
      </c>
      <c r="P38" s="72">
        <f t="shared" si="11"/>
        <v>0</v>
      </c>
      <c r="Q38" s="109"/>
    </row>
    <row r="39" spans="1:17" s="81" customFormat="1" ht="26.25">
      <c r="A39" s="101">
        <f t="shared" si="12"/>
        <v>26</v>
      </c>
      <c r="B39" s="103" t="s">
        <v>65</v>
      </c>
      <c r="C39" s="148" t="s">
        <v>141</v>
      </c>
      <c r="D39" s="105" t="s">
        <v>61</v>
      </c>
      <c r="E39" s="102">
        <v>2</v>
      </c>
      <c r="F39" s="107">
        <v>0</v>
      </c>
      <c r="G39" s="73">
        <v>0</v>
      </c>
      <c r="H39" s="73">
        <f t="shared" si="6"/>
        <v>0</v>
      </c>
      <c r="I39" s="108">
        <v>0</v>
      </c>
      <c r="J39" s="108">
        <v>0</v>
      </c>
      <c r="K39" s="72">
        <f t="shared" si="0"/>
        <v>0</v>
      </c>
      <c r="L39" s="72">
        <f t="shared" si="7"/>
        <v>0</v>
      </c>
      <c r="M39" s="72">
        <f t="shared" si="8"/>
        <v>0</v>
      </c>
      <c r="N39" s="72">
        <f t="shared" si="9"/>
        <v>0</v>
      </c>
      <c r="O39" s="72">
        <f t="shared" si="10"/>
        <v>0</v>
      </c>
      <c r="P39" s="72">
        <f t="shared" si="11"/>
        <v>0</v>
      </c>
      <c r="Q39" s="109"/>
    </row>
    <row r="40" spans="1:17" s="81" customFormat="1" ht="26.25">
      <c r="A40" s="101">
        <f t="shared" si="12"/>
        <v>27</v>
      </c>
      <c r="B40" s="103" t="s">
        <v>65</v>
      </c>
      <c r="C40" s="147" t="s">
        <v>142</v>
      </c>
      <c r="D40" s="105" t="s">
        <v>61</v>
      </c>
      <c r="E40" s="102">
        <v>8</v>
      </c>
      <c r="F40" s="107">
        <v>0</v>
      </c>
      <c r="G40" s="73">
        <v>0</v>
      </c>
      <c r="H40" s="73">
        <f t="shared" si="6"/>
        <v>0</v>
      </c>
      <c r="I40" s="108">
        <v>0</v>
      </c>
      <c r="J40" s="108">
        <v>0</v>
      </c>
      <c r="K40" s="72">
        <f t="shared" si="0"/>
        <v>0</v>
      </c>
      <c r="L40" s="72">
        <f t="shared" si="7"/>
        <v>0</v>
      </c>
      <c r="M40" s="72">
        <f t="shared" si="8"/>
        <v>0</v>
      </c>
      <c r="N40" s="72">
        <f t="shared" si="9"/>
        <v>0</v>
      </c>
      <c r="O40" s="72">
        <f t="shared" si="10"/>
        <v>0</v>
      </c>
      <c r="P40" s="72">
        <f t="shared" si="11"/>
        <v>0</v>
      </c>
      <c r="Q40" s="109"/>
    </row>
    <row r="41" spans="1:17" s="81" customFormat="1" ht="26.25">
      <c r="A41" s="101">
        <f t="shared" si="12"/>
        <v>28</v>
      </c>
      <c r="B41" s="103" t="s">
        <v>65</v>
      </c>
      <c r="C41" s="147" t="s">
        <v>143</v>
      </c>
      <c r="D41" s="105" t="s">
        <v>61</v>
      </c>
      <c r="E41" s="102">
        <v>2</v>
      </c>
      <c r="F41" s="107">
        <v>0</v>
      </c>
      <c r="G41" s="73">
        <v>0</v>
      </c>
      <c r="H41" s="73">
        <f t="shared" si="6"/>
        <v>0</v>
      </c>
      <c r="I41" s="108">
        <v>0</v>
      </c>
      <c r="J41" s="108">
        <v>0</v>
      </c>
      <c r="K41" s="72">
        <f t="shared" si="0"/>
        <v>0</v>
      </c>
      <c r="L41" s="72">
        <f t="shared" si="7"/>
        <v>0</v>
      </c>
      <c r="M41" s="72">
        <f t="shared" si="8"/>
        <v>0</v>
      </c>
      <c r="N41" s="72">
        <f t="shared" si="9"/>
        <v>0</v>
      </c>
      <c r="O41" s="72">
        <f t="shared" si="10"/>
        <v>0</v>
      </c>
      <c r="P41" s="72">
        <f t="shared" si="11"/>
        <v>0</v>
      </c>
      <c r="Q41" s="109"/>
    </row>
    <row r="42" spans="1:17" s="81" customFormat="1" ht="26.25">
      <c r="A42" s="101">
        <f t="shared" si="12"/>
        <v>29</v>
      </c>
      <c r="B42" s="103" t="s">
        <v>65</v>
      </c>
      <c r="C42" s="147" t="s">
        <v>144</v>
      </c>
      <c r="D42" s="105" t="s">
        <v>61</v>
      </c>
      <c r="E42" s="102">
        <v>2</v>
      </c>
      <c r="F42" s="107">
        <v>0</v>
      </c>
      <c r="G42" s="73">
        <v>0</v>
      </c>
      <c r="H42" s="73">
        <f t="shared" si="6"/>
        <v>0</v>
      </c>
      <c r="I42" s="108">
        <v>0</v>
      </c>
      <c r="J42" s="108">
        <v>0</v>
      </c>
      <c r="K42" s="72">
        <f t="shared" si="0"/>
        <v>0</v>
      </c>
      <c r="L42" s="72">
        <f t="shared" si="7"/>
        <v>0</v>
      </c>
      <c r="M42" s="72">
        <f t="shared" si="8"/>
        <v>0</v>
      </c>
      <c r="N42" s="72">
        <f t="shared" si="9"/>
        <v>0</v>
      </c>
      <c r="O42" s="72">
        <f t="shared" si="10"/>
        <v>0</v>
      </c>
      <c r="P42" s="72">
        <f t="shared" si="11"/>
        <v>0</v>
      </c>
      <c r="Q42" s="109"/>
    </row>
    <row r="43" spans="1:17" s="81" customFormat="1" ht="26.25">
      <c r="A43" s="101">
        <f t="shared" si="12"/>
        <v>30</v>
      </c>
      <c r="B43" s="103" t="s">
        <v>65</v>
      </c>
      <c r="C43" s="147" t="s">
        <v>145</v>
      </c>
      <c r="D43" s="105" t="s">
        <v>61</v>
      </c>
      <c r="E43" s="102">
        <v>1</v>
      </c>
      <c r="F43" s="107">
        <v>0</v>
      </c>
      <c r="G43" s="73">
        <v>0</v>
      </c>
      <c r="H43" s="73">
        <f t="shared" si="6"/>
        <v>0</v>
      </c>
      <c r="I43" s="108">
        <v>0</v>
      </c>
      <c r="J43" s="108">
        <v>0</v>
      </c>
      <c r="K43" s="72">
        <f t="shared" si="0"/>
        <v>0</v>
      </c>
      <c r="L43" s="72">
        <f t="shared" si="7"/>
        <v>0</v>
      </c>
      <c r="M43" s="72">
        <f t="shared" si="8"/>
        <v>0</v>
      </c>
      <c r="N43" s="72">
        <f t="shared" si="9"/>
        <v>0</v>
      </c>
      <c r="O43" s="72">
        <f t="shared" si="10"/>
        <v>0</v>
      </c>
      <c r="P43" s="72">
        <f t="shared" si="11"/>
        <v>0</v>
      </c>
      <c r="Q43" s="109"/>
    </row>
    <row r="44" spans="1:17" s="81" customFormat="1" ht="26.25">
      <c r="A44" s="101">
        <f t="shared" si="12"/>
        <v>31</v>
      </c>
      <c r="B44" s="103" t="s">
        <v>65</v>
      </c>
      <c r="C44" s="147" t="s">
        <v>146</v>
      </c>
      <c r="D44" s="105" t="s">
        <v>61</v>
      </c>
      <c r="E44" s="102">
        <v>1</v>
      </c>
      <c r="F44" s="107">
        <v>0</v>
      </c>
      <c r="G44" s="73">
        <v>0</v>
      </c>
      <c r="H44" s="73">
        <f t="shared" si="6"/>
        <v>0</v>
      </c>
      <c r="I44" s="108">
        <v>0</v>
      </c>
      <c r="J44" s="108">
        <v>0</v>
      </c>
      <c r="K44" s="72">
        <f t="shared" si="0"/>
        <v>0</v>
      </c>
      <c r="L44" s="72">
        <f t="shared" si="7"/>
        <v>0</v>
      </c>
      <c r="M44" s="72">
        <f t="shared" si="8"/>
        <v>0</v>
      </c>
      <c r="N44" s="72">
        <f t="shared" si="9"/>
        <v>0</v>
      </c>
      <c r="O44" s="72">
        <f t="shared" si="10"/>
        <v>0</v>
      </c>
      <c r="P44" s="72">
        <f t="shared" si="11"/>
        <v>0</v>
      </c>
      <c r="Q44" s="109"/>
    </row>
    <row r="45" spans="1:17" s="81" customFormat="1" ht="26.25">
      <c r="A45" s="101">
        <f t="shared" si="12"/>
        <v>32</v>
      </c>
      <c r="B45" s="103" t="s">
        <v>65</v>
      </c>
      <c r="C45" s="147" t="s">
        <v>147</v>
      </c>
      <c r="D45" s="105" t="s">
        <v>61</v>
      </c>
      <c r="E45" s="102">
        <v>1</v>
      </c>
      <c r="F45" s="107">
        <v>0</v>
      </c>
      <c r="G45" s="73">
        <v>0</v>
      </c>
      <c r="H45" s="73">
        <f t="shared" si="6"/>
        <v>0</v>
      </c>
      <c r="I45" s="108">
        <v>0</v>
      </c>
      <c r="J45" s="108">
        <v>0</v>
      </c>
      <c r="K45" s="72">
        <f t="shared" si="0"/>
        <v>0</v>
      </c>
      <c r="L45" s="72">
        <f t="shared" si="7"/>
        <v>0</v>
      </c>
      <c r="M45" s="72">
        <f t="shared" si="8"/>
        <v>0</v>
      </c>
      <c r="N45" s="72">
        <f t="shared" si="9"/>
        <v>0</v>
      </c>
      <c r="O45" s="72">
        <f t="shared" si="10"/>
        <v>0</v>
      </c>
      <c r="P45" s="72">
        <f t="shared" si="11"/>
        <v>0</v>
      </c>
      <c r="Q45" s="109"/>
    </row>
    <row r="46" spans="1:17" s="81" customFormat="1" ht="26.25">
      <c r="A46" s="101">
        <f t="shared" si="12"/>
        <v>33</v>
      </c>
      <c r="B46" s="103" t="s">
        <v>65</v>
      </c>
      <c r="C46" s="147" t="s">
        <v>148</v>
      </c>
      <c r="D46" s="105" t="s">
        <v>61</v>
      </c>
      <c r="E46" s="102">
        <v>4</v>
      </c>
      <c r="F46" s="107">
        <v>0</v>
      </c>
      <c r="G46" s="73">
        <v>0</v>
      </c>
      <c r="H46" s="73">
        <f t="shared" si="6"/>
        <v>0</v>
      </c>
      <c r="I46" s="108">
        <v>0</v>
      </c>
      <c r="J46" s="108">
        <v>0</v>
      </c>
      <c r="K46" s="72">
        <f t="shared" si="0"/>
        <v>0</v>
      </c>
      <c r="L46" s="72">
        <f t="shared" si="7"/>
        <v>0</v>
      </c>
      <c r="M46" s="72">
        <f t="shared" si="8"/>
        <v>0</v>
      </c>
      <c r="N46" s="72">
        <f t="shared" si="9"/>
        <v>0</v>
      </c>
      <c r="O46" s="72">
        <f t="shared" si="10"/>
        <v>0</v>
      </c>
      <c r="P46" s="72">
        <f t="shared" si="11"/>
        <v>0</v>
      </c>
      <c r="Q46" s="109"/>
    </row>
    <row r="47" spans="1:17" s="81" customFormat="1" ht="26.25">
      <c r="A47" s="101">
        <f t="shared" si="12"/>
        <v>34</v>
      </c>
      <c r="B47" s="103" t="s">
        <v>65</v>
      </c>
      <c r="C47" s="147" t="s">
        <v>149</v>
      </c>
      <c r="D47" s="105" t="s">
        <v>61</v>
      </c>
      <c r="E47" s="102">
        <v>4</v>
      </c>
      <c r="F47" s="107">
        <v>0</v>
      </c>
      <c r="G47" s="73">
        <v>0</v>
      </c>
      <c r="H47" s="73">
        <f t="shared" si="6"/>
        <v>0</v>
      </c>
      <c r="I47" s="108">
        <v>0</v>
      </c>
      <c r="J47" s="108">
        <v>0</v>
      </c>
      <c r="K47" s="72">
        <f t="shared" si="0"/>
        <v>0</v>
      </c>
      <c r="L47" s="72">
        <f t="shared" si="7"/>
        <v>0</v>
      </c>
      <c r="M47" s="72">
        <f t="shared" si="8"/>
        <v>0</v>
      </c>
      <c r="N47" s="72">
        <f t="shared" si="9"/>
        <v>0</v>
      </c>
      <c r="O47" s="72">
        <f t="shared" si="10"/>
        <v>0</v>
      </c>
      <c r="P47" s="72">
        <f t="shared" si="11"/>
        <v>0</v>
      </c>
      <c r="Q47" s="109"/>
    </row>
    <row r="48" spans="1:17" s="81" customFormat="1">
      <c r="A48" s="101"/>
      <c r="B48" s="103"/>
      <c r="C48" s="146" t="s">
        <v>150</v>
      </c>
      <c r="D48" s="105"/>
      <c r="E48" s="102"/>
      <c r="F48" s="102"/>
      <c r="G48" s="102"/>
      <c r="H48" s="102"/>
      <c r="I48" s="102"/>
      <c r="J48" s="102"/>
      <c r="K48" s="102"/>
      <c r="L48" s="102"/>
      <c r="M48" s="102"/>
      <c r="N48" s="102"/>
      <c r="O48" s="102"/>
      <c r="P48" s="102"/>
      <c r="Q48" s="109"/>
    </row>
    <row r="49" spans="1:17" s="81" customFormat="1">
      <c r="A49" s="101">
        <v>35</v>
      </c>
      <c r="B49" s="103" t="s">
        <v>65</v>
      </c>
      <c r="C49" s="147" t="s">
        <v>151</v>
      </c>
      <c r="D49" s="105" t="s">
        <v>61</v>
      </c>
      <c r="E49" s="102">
        <v>4</v>
      </c>
      <c r="F49" s="107">
        <v>0</v>
      </c>
      <c r="G49" s="73">
        <v>0</v>
      </c>
      <c r="H49" s="73">
        <f t="shared" si="6"/>
        <v>0</v>
      </c>
      <c r="I49" s="108">
        <v>0</v>
      </c>
      <c r="J49" s="108">
        <v>0</v>
      </c>
      <c r="K49" s="72">
        <f t="shared" si="0"/>
        <v>0</v>
      </c>
      <c r="L49" s="72">
        <f t="shared" si="7"/>
        <v>0</v>
      </c>
      <c r="M49" s="72">
        <f t="shared" si="8"/>
        <v>0</v>
      </c>
      <c r="N49" s="72">
        <f t="shared" si="9"/>
        <v>0</v>
      </c>
      <c r="O49" s="72">
        <f t="shared" si="10"/>
        <v>0</v>
      </c>
      <c r="P49" s="72">
        <f t="shared" si="11"/>
        <v>0</v>
      </c>
      <c r="Q49" s="109"/>
    </row>
    <row r="50" spans="1:17" s="81" customFormat="1">
      <c r="A50" s="101">
        <f t="shared" si="12"/>
        <v>36</v>
      </c>
      <c r="B50" s="103" t="s">
        <v>65</v>
      </c>
      <c r="C50" s="147" t="s">
        <v>152</v>
      </c>
      <c r="D50" s="105" t="s">
        <v>61</v>
      </c>
      <c r="E50" s="102">
        <v>2</v>
      </c>
      <c r="F50" s="107">
        <v>0</v>
      </c>
      <c r="G50" s="73">
        <v>0</v>
      </c>
      <c r="H50" s="73">
        <f t="shared" si="6"/>
        <v>0</v>
      </c>
      <c r="I50" s="108">
        <v>0</v>
      </c>
      <c r="J50" s="108">
        <v>0</v>
      </c>
      <c r="K50" s="72">
        <f t="shared" si="0"/>
        <v>0</v>
      </c>
      <c r="L50" s="72">
        <f t="shared" si="7"/>
        <v>0</v>
      </c>
      <c r="M50" s="72">
        <f t="shared" si="8"/>
        <v>0</v>
      </c>
      <c r="N50" s="72">
        <f t="shared" si="9"/>
        <v>0</v>
      </c>
      <c r="O50" s="72">
        <f t="shared" si="10"/>
        <v>0</v>
      </c>
      <c r="P50" s="72">
        <f t="shared" si="11"/>
        <v>0</v>
      </c>
      <c r="Q50" s="109"/>
    </row>
    <row r="51" spans="1:17" s="81" customFormat="1">
      <c r="A51" s="101">
        <f t="shared" si="12"/>
        <v>37</v>
      </c>
      <c r="B51" s="103" t="s">
        <v>65</v>
      </c>
      <c r="C51" s="147" t="s">
        <v>153</v>
      </c>
      <c r="D51" s="105" t="s">
        <v>61</v>
      </c>
      <c r="E51" s="102">
        <v>2</v>
      </c>
      <c r="F51" s="107">
        <v>0</v>
      </c>
      <c r="G51" s="73">
        <v>0</v>
      </c>
      <c r="H51" s="73">
        <f t="shared" si="6"/>
        <v>0</v>
      </c>
      <c r="I51" s="108">
        <v>0</v>
      </c>
      <c r="J51" s="108">
        <v>0</v>
      </c>
      <c r="K51" s="72">
        <f t="shared" si="0"/>
        <v>0</v>
      </c>
      <c r="L51" s="72">
        <f t="shared" si="7"/>
        <v>0</v>
      </c>
      <c r="M51" s="72">
        <f t="shared" si="8"/>
        <v>0</v>
      </c>
      <c r="N51" s="72">
        <f t="shared" si="9"/>
        <v>0</v>
      </c>
      <c r="O51" s="72">
        <f t="shared" si="10"/>
        <v>0</v>
      </c>
      <c r="P51" s="72">
        <f t="shared" si="11"/>
        <v>0</v>
      </c>
      <c r="Q51" s="109"/>
    </row>
    <row r="52" spans="1:17" s="81" customFormat="1">
      <c r="A52" s="101"/>
      <c r="B52" s="103"/>
      <c r="C52" s="146" t="s">
        <v>154</v>
      </c>
      <c r="D52" s="105"/>
      <c r="E52" s="102"/>
      <c r="F52" s="102"/>
      <c r="G52" s="102"/>
      <c r="H52" s="102"/>
      <c r="I52" s="102"/>
      <c r="J52" s="102"/>
      <c r="K52" s="102"/>
      <c r="L52" s="102"/>
      <c r="M52" s="102"/>
      <c r="N52" s="102"/>
      <c r="O52" s="102"/>
      <c r="P52" s="102"/>
      <c r="Q52" s="109"/>
    </row>
    <row r="53" spans="1:17" s="81" customFormat="1" ht="26.25">
      <c r="A53" s="101">
        <v>38</v>
      </c>
      <c r="B53" s="103" t="s">
        <v>65</v>
      </c>
      <c r="C53" s="147" t="s">
        <v>155</v>
      </c>
      <c r="D53" s="105" t="s">
        <v>61</v>
      </c>
      <c r="E53" s="102">
        <v>7</v>
      </c>
      <c r="F53" s="107">
        <v>0</v>
      </c>
      <c r="G53" s="73">
        <v>0</v>
      </c>
      <c r="H53" s="73">
        <f t="shared" si="6"/>
        <v>0</v>
      </c>
      <c r="I53" s="108">
        <v>0</v>
      </c>
      <c r="J53" s="108">
        <v>0</v>
      </c>
      <c r="K53" s="72">
        <f t="shared" si="0"/>
        <v>0</v>
      </c>
      <c r="L53" s="72">
        <f t="shared" si="7"/>
        <v>0</v>
      </c>
      <c r="M53" s="72">
        <f t="shared" si="8"/>
        <v>0</v>
      </c>
      <c r="N53" s="72">
        <f t="shared" si="9"/>
        <v>0</v>
      </c>
      <c r="O53" s="72">
        <f t="shared" si="10"/>
        <v>0</v>
      </c>
      <c r="P53" s="72">
        <f t="shared" si="11"/>
        <v>0</v>
      </c>
      <c r="Q53" s="109"/>
    </row>
    <row r="54" spans="1:17" s="81" customFormat="1" ht="26.25">
      <c r="A54" s="101">
        <f t="shared" si="12"/>
        <v>39</v>
      </c>
      <c r="B54" s="103" t="s">
        <v>65</v>
      </c>
      <c r="C54" s="147" t="s">
        <v>156</v>
      </c>
      <c r="D54" s="105" t="s">
        <v>61</v>
      </c>
      <c r="E54" s="102">
        <v>2</v>
      </c>
      <c r="F54" s="107">
        <v>0</v>
      </c>
      <c r="G54" s="73">
        <v>0</v>
      </c>
      <c r="H54" s="73">
        <f t="shared" si="6"/>
        <v>0</v>
      </c>
      <c r="I54" s="108">
        <v>0</v>
      </c>
      <c r="J54" s="108">
        <v>0</v>
      </c>
      <c r="K54" s="72">
        <f t="shared" si="0"/>
        <v>0</v>
      </c>
      <c r="L54" s="72">
        <f t="shared" si="7"/>
        <v>0</v>
      </c>
      <c r="M54" s="72">
        <f t="shared" si="8"/>
        <v>0</v>
      </c>
      <c r="N54" s="72">
        <f t="shared" si="9"/>
        <v>0</v>
      </c>
      <c r="O54" s="72">
        <f t="shared" si="10"/>
        <v>0</v>
      </c>
      <c r="P54" s="72">
        <f t="shared" si="11"/>
        <v>0</v>
      </c>
      <c r="Q54" s="109"/>
    </row>
    <row r="55" spans="1:17" s="81" customFormat="1" ht="26.25">
      <c r="A55" s="101">
        <f t="shared" si="12"/>
        <v>40</v>
      </c>
      <c r="B55" s="103" t="s">
        <v>65</v>
      </c>
      <c r="C55" s="147" t="s">
        <v>157</v>
      </c>
      <c r="D55" s="105" t="s">
        <v>61</v>
      </c>
      <c r="E55" s="102">
        <v>2</v>
      </c>
      <c r="F55" s="107">
        <v>0</v>
      </c>
      <c r="G55" s="73">
        <v>0</v>
      </c>
      <c r="H55" s="73">
        <f t="shared" si="6"/>
        <v>0</v>
      </c>
      <c r="I55" s="108">
        <v>0</v>
      </c>
      <c r="J55" s="108">
        <v>0</v>
      </c>
      <c r="K55" s="72">
        <f t="shared" si="0"/>
        <v>0</v>
      </c>
      <c r="L55" s="72">
        <f t="shared" si="7"/>
        <v>0</v>
      </c>
      <c r="M55" s="72">
        <f t="shared" si="8"/>
        <v>0</v>
      </c>
      <c r="N55" s="72">
        <f t="shared" si="9"/>
        <v>0</v>
      </c>
      <c r="O55" s="72">
        <f t="shared" si="10"/>
        <v>0</v>
      </c>
      <c r="P55" s="72">
        <f t="shared" si="11"/>
        <v>0</v>
      </c>
      <c r="Q55" s="109"/>
    </row>
    <row r="56" spans="1:17" s="81" customFormat="1" ht="26.25">
      <c r="A56" s="101">
        <f t="shared" si="12"/>
        <v>41</v>
      </c>
      <c r="B56" s="103" t="s">
        <v>65</v>
      </c>
      <c r="C56" s="147" t="s">
        <v>158</v>
      </c>
      <c r="D56" s="105" t="s">
        <v>61</v>
      </c>
      <c r="E56" s="102">
        <v>5</v>
      </c>
      <c r="F56" s="107">
        <v>0</v>
      </c>
      <c r="G56" s="73">
        <v>0</v>
      </c>
      <c r="H56" s="73">
        <f t="shared" si="6"/>
        <v>0</v>
      </c>
      <c r="I56" s="108">
        <v>0</v>
      </c>
      <c r="J56" s="108">
        <v>0</v>
      </c>
      <c r="K56" s="72">
        <f t="shared" si="0"/>
        <v>0</v>
      </c>
      <c r="L56" s="72">
        <f t="shared" si="7"/>
        <v>0</v>
      </c>
      <c r="M56" s="72">
        <f t="shared" si="8"/>
        <v>0</v>
      </c>
      <c r="N56" s="72">
        <f t="shared" si="9"/>
        <v>0</v>
      </c>
      <c r="O56" s="72">
        <f t="shared" si="10"/>
        <v>0</v>
      </c>
      <c r="P56" s="72">
        <f t="shared" si="11"/>
        <v>0</v>
      </c>
      <c r="Q56" s="109"/>
    </row>
    <row r="57" spans="1:17" s="81" customFormat="1" ht="26.25">
      <c r="A57" s="101">
        <f t="shared" si="12"/>
        <v>42</v>
      </c>
      <c r="B57" s="103" t="s">
        <v>65</v>
      </c>
      <c r="C57" s="147" t="s">
        <v>159</v>
      </c>
      <c r="D57" s="105" t="s">
        <v>61</v>
      </c>
      <c r="E57" s="102">
        <v>24</v>
      </c>
      <c r="F57" s="107">
        <v>0</v>
      </c>
      <c r="G57" s="73">
        <v>0</v>
      </c>
      <c r="H57" s="73">
        <f t="shared" si="6"/>
        <v>0</v>
      </c>
      <c r="I57" s="108">
        <v>0</v>
      </c>
      <c r="J57" s="108">
        <v>0</v>
      </c>
      <c r="K57" s="72">
        <f t="shared" si="0"/>
        <v>0</v>
      </c>
      <c r="L57" s="72">
        <f t="shared" si="7"/>
        <v>0</v>
      </c>
      <c r="M57" s="72">
        <f t="shared" si="8"/>
        <v>0</v>
      </c>
      <c r="N57" s="72">
        <f t="shared" si="9"/>
        <v>0</v>
      </c>
      <c r="O57" s="72">
        <f t="shared" si="10"/>
        <v>0</v>
      </c>
      <c r="P57" s="72">
        <f t="shared" si="11"/>
        <v>0</v>
      </c>
      <c r="Q57" s="109"/>
    </row>
    <row r="58" spans="1:17" s="81" customFormat="1" ht="26.25">
      <c r="A58" s="101">
        <f t="shared" si="12"/>
        <v>43</v>
      </c>
      <c r="B58" s="103" t="s">
        <v>65</v>
      </c>
      <c r="C58" s="147" t="s">
        <v>160</v>
      </c>
      <c r="D58" s="105" t="s">
        <v>61</v>
      </c>
      <c r="E58" s="102">
        <v>1</v>
      </c>
      <c r="F58" s="107">
        <v>0</v>
      </c>
      <c r="G58" s="73">
        <v>0</v>
      </c>
      <c r="H58" s="73">
        <f t="shared" si="6"/>
        <v>0</v>
      </c>
      <c r="I58" s="108">
        <v>0</v>
      </c>
      <c r="J58" s="108">
        <v>0</v>
      </c>
      <c r="K58" s="72">
        <f t="shared" si="0"/>
        <v>0</v>
      </c>
      <c r="L58" s="72">
        <f t="shared" si="7"/>
        <v>0</v>
      </c>
      <c r="M58" s="72">
        <f t="shared" si="8"/>
        <v>0</v>
      </c>
      <c r="N58" s="72">
        <f t="shared" si="9"/>
        <v>0</v>
      </c>
      <c r="O58" s="72">
        <f t="shared" si="10"/>
        <v>0</v>
      </c>
      <c r="P58" s="72">
        <f t="shared" si="11"/>
        <v>0</v>
      </c>
      <c r="Q58" s="109"/>
    </row>
    <row r="59" spans="1:17" s="81" customFormat="1" ht="26.25">
      <c r="A59" s="101">
        <f t="shared" si="12"/>
        <v>44</v>
      </c>
      <c r="B59" s="103" t="s">
        <v>65</v>
      </c>
      <c r="C59" s="147" t="s">
        <v>161</v>
      </c>
      <c r="D59" s="105" t="s">
        <v>61</v>
      </c>
      <c r="E59" s="102">
        <v>1</v>
      </c>
      <c r="F59" s="107">
        <v>0</v>
      </c>
      <c r="G59" s="73">
        <v>0</v>
      </c>
      <c r="H59" s="73">
        <f t="shared" si="6"/>
        <v>0</v>
      </c>
      <c r="I59" s="108">
        <v>0</v>
      </c>
      <c r="J59" s="108">
        <v>0</v>
      </c>
      <c r="K59" s="72">
        <f t="shared" si="0"/>
        <v>0</v>
      </c>
      <c r="L59" s="72">
        <f t="shared" si="7"/>
        <v>0</v>
      </c>
      <c r="M59" s="72">
        <f t="shared" si="8"/>
        <v>0</v>
      </c>
      <c r="N59" s="72">
        <f t="shared" si="9"/>
        <v>0</v>
      </c>
      <c r="O59" s="72">
        <f t="shared" si="10"/>
        <v>0</v>
      </c>
      <c r="P59" s="72">
        <f t="shared" si="11"/>
        <v>0</v>
      </c>
      <c r="Q59" s="109"/>
    </row>
    <row r="60" spans="1:17" s="81" customFormat="1" ht="26.25">
      <c r="A60" s="101">
        <f t="shared" si="12"/>
        <v>45</v>
      </c>
      <c r="B60" s="103" t="s">
        <v>65</v>
      </c>
      <c r="C60" s="147" t="s">
        <v>162</v>
      </c>
      <c r="D60" s="105" t="s">
        <v>61</v>
      </c>
      <c r="E60" s="102">
        <v>8</v>
      </c>
      <c r="F60" s="107">
        <v>0</v>
      </c>
      <c r="G60" s="73">
        <v>0</v>
      </c>
      <c r="H60" s="73">
        <f t="shared" si="6"/>
        <v>0</v>
      </c>
      <c r="I60" s="108">
        <v>0</v>
      </c>
      <c r="J60" s="108">
        <v>0</v>
      </c>
      <c r="K60" s="72">
        <f t="shared" si="0"/>
        <v>0</v>
      </c>
      <c r="L60" s="72">
        <f t="shared" si="7"/>
        <v>0</v>
      </c>
      <c r="M60" s="72">
        <f t="shared" si="8"/>
        <v>0</v>
      </c>
      <c r="N60" s="72">
        <f t="shared" si="9"/>
        <v>0</v>
      </c>
      <c r="O60" s="72">
        <f t="shared" si="10"/>
        <v>0</v>
      </c>
      <c r="P60" s="72">
        <f t="shared" si="11"/>
        <v>0</v>
      </c>
      <c r="Q60" s="109"/>
    </row>
    <row r="61" spans="1:17" s="81" customFormat="1" ht="26.25">
      <c r="A61" s="101">
        <f t="shared" si="12"/>
        <v>46</v>
      </c>
      <c r="B61" s="103" t="s">
        <v>65</v>
      </c>
      <c r="C61" s="149" t="s">
        <v>163</v>
      </c>
      <c r="D61" s="105" t="s">
        <v>27</v>
      </c>
      <c r="E61" s="102">
        <v>2</v>
      </c>
      <c r="F61" s="107">
        <v>0</v>
      </c>
      <c r="G61" s="73">
        <v>0</v>
      </c>
      <c r="H61" s="73">
        <f t="shared" si="6"/>
        <v>0</v>
      </c>
      <c r="I61" s="108">
        <v>0</v>
      </c>
      <c r="J61" s="108">
        <v>0</v>
      </c>
      <c r="K61" s="72">
        <f t="shared" si="0"/>
        <v>0</v>
      </c>
      <c r="L61" s="72">
        <f t="shared" si="7"/>
        <v>0</v>
      </c>
      <c r="M61" s="72">
        <f t="shared" si="8"/>
        <v>0</v>
      </c>
      <c r="N61" s="72">
        <f t="shared" si="9"/>
        <v>0</v>
      </c>
      <c r="O61" s="72">
        <f t="shared" si="10"/>
        <v>0</v>
      </c>
      <c r="P61" s="72">
        <f t="shared" si="11"/>
        <v>0</v>
      </c>
      <c r="Q61" s="109"/>
    </row>
    <row r="62" spans="1:17" s="81" customFormat="1">
      <c r="A62" s="101">
        <f t="shared" si="12"/>
        <v>47</v>
      </c>
      <c r="B62" s="103" t="s">
        <v>65</v>
      </c>
      <c r="C62" s="149" t="s">
        <v>164</v>
      </c>
      <c r="D62" s="105" t="s">
        <v>61</v>
      </c>
      <c r="E62" s="102">
        <v>4</v>
      </c>
      <c r="F62" s="107">
        <v>0</v>
      </c>
      <c r="G62" s="73">
        <v>0</v>
      </c>
      <c r="H62" s="73">
        <f t="shared" si="6"/>
        <v>0</v>
      </c>
      <c r="I62" s="108">
        <v>0</v>
      </c>
      <c r="J62" s="108">
        <v>0</v>
      </c>
      <c r="K62" s="72">
        <f t="shared" si="0"/>
        <v>0</v>
      </c>
      <c r="L62" s="72">
        <f t="shared" si="7"/>
        <v>0</v>
      </c>
      <c r="M62" s="72">
        <f t="shared" si="8"/>
        <v>0</v>
      </c>
      <c r="N62" s="72">
        <f t="shared" si="9"/>
        <v>0</v>
      </c>
      <c r="O62" s="72">
        <f t="shared" si="10"/>
        <v>0</v>
      </c>
      <c r="P62" s="72">
        <f t="shared" si="11"/>
        <v>0</v>
      </c>
      <c r="Q62" s="109"/>
    </row>
    <row r="63" spans="1:17" s="81" customFormat="1">
      <c r="A63" s="101">
        <f t="shared" si="12"/>
        <v>48</v>
      </c>
      <c r="B63" s="103" t="s">
        <v>65</v>
      </c>
      <c r="C63" s="149" t="s">
        <v>165</v>
      </c>
      <c r="D63" s="105" t="s">
        <v>61</v>
      </c>
      <c r="E63" s="102">
        <v>1</v>
      </c>
      <c r="F63" s="107">
        <v>0</v>
      </c>
      <c r="G63" s="73">
        <v>0</v>
      </c>
      <c r="H63" s="73">
        <f t="shared" si="6"/>
        <v>0</v>
      </c>
      <c r="I63" s="108">
        <v>0</v>
      </c>
      <c r="J63" s="108">
        <v>0</v>
      </c>
      <c r="K63" s="72">
        <f t="shared" si="0"/>
        <v>0</v>
      </c>
      <c r="L63" s="72">
        <f t="shared" si="7"/>
        <v>0</v>
      </c>
      <c r="M63" s="72">
        <f t="shared" si="8"/>
        <v>0</v>
      </c>
      <c r="N63" s="72">
        <f t="shared" si="9"/>
        <v>0</v>
      </c>
      <c r="O63" s="72">
        <f t="shared" si="10"/>
        <v>0</v>
      </c>
      <c r="P63" s="72">
        <f t="shared" si="11"/>
        <v>0</v>
      </c>
      <c r="Q63" s="109"/>
    </row>
    <row r="64" spans="1:17" s="81" customFormat="1" ht="26.25">
      <c r="A64" s="101">
        <f t="shared" si="12"/>
        <v>49</v>
      </c>
      <c r="B64" s="103" t="s">
        <v>65</v>
      </c>
      <c r="C64" s="147" t="s">
        <v>166</v>
      </c>
      <c r="D64" s="105" t="s">
        <v>27</v>
      </c>
      <c r="E64" s="102">
        <v>1</v>
      </c>
      <c r="F64" s="107">
        <v>0</v>
      </c>
      <c r="G64" s="73">
        <v>0</v>
      </c>
      <c r="H64" s="73">
        <f t="shared" si="6"/>
        <v>0</v>
      </c>
      <c r="I64" s="108">
        <v>0</v>
      </c>
      <c r="J64" s="108">
        <v>0</v>
      </c>
      <c r="K64" s="72">
        <f t="shared" si="0"/>
        <v>0</v>
      </c>
      <c r="L64" s="72">
        <f t="shared" si="7"/>
        <v>0</v>
      </c>
      <c r="M64" s="72">
        <f t="shared" si="8"/>
        <v>0</v>
      </c>
      <c r="N64" s="72">
        <f t="shared" si="9"/>
        <v>0</v>
      </c>
      <c r="O64" s="72">
        <f t="shared" si="10"/>
        <v>0</v>
      </c>
      <c r="P64" s="72">
        <f t="shared" si="11"/>
        <v>0</v>
      </c>
      <c r="Q64" s="109"/>
    </row>
    <row r="65" spans="1:17" s="81" customFormat="1">
      <c r="A65" s="101">
        <f t="shared" si="12"/>
        <v>50</v>
      </c>
      <c r="B65" s="103" t="s">
        <v>65</v>
      </c>
      <c r="C65" s="149" t="s">
        <v>167</v>
      </c>
      <c r="D65" s="105" t="s">
        <v>61</v>
      </c>
      <c r="E65" s="102">
        <v>2</v>
      </c>
      <c r="F65" s="107">
        <v>0</v>
      </c>
      <c r="G65" s="73">
        <v>0</v>
      </c>
      <c r="H65" s="73">
        <f t="shared" si="6"/>
        <v>0</v>
      </c>
      <c r="I65" s="108">
        <v>0</v>
      </c>
      <c r="J65" s="108">
        <v>0</v>
      </c>
      <c r="K65" s="72">
        <f t="shared" si="0"/>
        <v>0</v>
      </c>
      <c r="L65" s="72">
        <f t="shared" si="7"/>
        <v>0</v>
      </c>
      <c r="M65" s="72">
        <f t="shared" si="8"/>
        <v>0</v>
      </c>
      <c r="N65" s="72">
        <f t="shared" si="9"/>
        <v>0</v>
      </c>
      <c r="O65" s="72">
        <f t="shared" si="10"/>
        <v>0</v>
      </c>
      <c r="P65" s="72">
        <f t="shared" si="11"/>
        <v>0</v>
      </c>
      <c r="Q65" s="109"/>
    </row>
    <row r="66" spans="1:17" s="81" customFormat="1">
      <c r="A66" s="101">
        <f t="shared" si="12"/>
        <v>51</v>
      </c>
      <c r="B66" s="103" t="s">
        <v>65</v>
      </c>
      <c r="C66" s="149" t="s">
        <v>168</v>
      </c>
      <c r="D66" s="105" t="s">
        <v>61</v>
      </c>
      <c r="E66" s="102">
        <v>2</v>
      </c>
      <c r="F66" s="107">
        <v>0</v>
      </c>
      <c r="G66" s="73">
        <v>0</v>
      </c>
      <c r="H66" s="73">
        <f t="shared" si="6"/>
        <v>0</v>
      </c>
      <c r="I66" s="108">
        <v>0</v>
      </c>
      <c r="J66" s="108">
        <v>0</v>
      </c>
      <c r="K66" s="72">
        <f t="shared" si="0"/>
        <v>0</v>
      </c>
      <c r="L66" s="72">
        <f t="shared" si="7"/>
        <v>0</v>
      </c>
      <c r="M66" s="72">
        <f t="shared" si="8"/>
        <v>0</v>
      </c>
      <c r="N66" s="72">
        <f t="shared" si="9"/>
        <v>0</v>
      </c>
      <c r="O66" s="72">
        <f t="shared" si="10"/>
        <v>0</v>
      </c>
      <c r="P66" s="72">
        <f t="shared" si="11"/>
        <v>0</v>
      </c>
      <c r="Q66" s="109"/>
    </row>
    <row r="67" spans="1:17" s="81" customFormat="1" ht="51.75">
      <c r="A67" s="101">
        <f t="shared" si="12"/>
        <v>52</v>
      </c>
      <c r="B67" s="103" t="s">
        <v>65</v>
      </c>
      <c r="C67" s="149" t="s">
        <v>169</v>
      </c>
      <c r="D67" s="105" t="s">
        <v>61</v>
      </c>
      <c r="E67" s="102">
        <v>1</v>
      </c>
      <c r="F67" s="107">
        <v>0</v>
      </c>
      <c r="G67" s="73">
        <v>0</v>
      </c>
      <c r="H67" s="73">
        <f t="shared" si="6"/>
        <v>0</v>
      </c>
      <c r="I67" s="108">
        <v>0</v>
      </c>
      <c r="J67" s="108">
        <v>0</v>
      </c>
      <c r="K67" s="72">
        <f t="shared" si="0"/>
        <v>0</v>
      </c>
      <c r="L67" s="72">
        <f t="shared" si="7"/>
        <v>0</v>
      </c>
      <c r="M67" s="72">
        <f t="shared" si="8"/>
        <v>0</v>
      </c>
      <c r="N67" s="72">
        <f t="shared" si="9"/>
        <v>0</v>
      </c>
      <c r="O67" s="72">
        <f t="shared" si="10"/>
        <v>0</v>
      </c>
      <c r="P67" s="72">
        <f t="shared" si="11"/>
        <v>0</v>
      </c>
      <c r="Q67" s="109"/>
    </row>
    <row r="68" spans="1:17" s="81" customFormat="1">
      <c r="A68" s="101">
        <f t="shared" si="12"/>
        <v>53</v>
      </c>
      <c r="B68" s="103" t="s">
        <v>65</v>
      </c>
      <c r="C68" s="148" t="s">
        <v>170</v>
      </c>
      <c r="D68" s="105" t="s">
        <v>61</v>
      </c>
      <c r="E68" s="102">
        <v>2</v>
      </c>
      <c r="F68" s="107">
        <v>0</v>
      </c>
      <c r="G68" s="73">
        <v>0</v>
      </c>
      <c r="H68" s="73">
        <f t="shared" si="6"/>
        <v>0</v>
      </c>
      <c r="I68" s="108">
        <v>0</v>
      </c>
      <c r="J68" s="108">
        <v>0</v>
      </c>
      <c r="K68" s="72">
        <f t="shared" si="0"/>
        <v>0</v>
      </c>
      <c r="L68" s="72">
        <f t="shared" si="7"/>
        <v>0</v>
      </c>
      <c r="M68" s="72">
        <f t="shared" si="8"/>
        <v>0</v>
      </c>
      <c r="N68" s="72">
        <f t="shared" si="9"/>
        <v>0</v>
      </c>
      <c r="O68" s="72">
        <f t="shared" si="10"/>
        <v>0</v>
      </c>
      <c r="P68" s="72">
        <f t="shared" si="11"/>
        <v>0</v>
      </c>
      <c r="Q68" s="109"/>
    </row>
    <row r="69" spans="1:17" s="81" customFormat="1">
      <c r="A69" s="101">
        <f t="shared" si="12"/>
        <v>54</v>
      </c>
      <c r="B69" s="103" t="s">
        <v>65</v>
      </c>
      <c r="C69" s="148" t="s">
        <v>171</v>
      </c>
      <c r="D69" s="105" t="s">
        <v>61</v>
      </c>
      <c r="E69" s="102">
        <v>1</v>
      </c>
      <c r="F69" s="107">
        <v>0</v>
      </c>
      <c r="G69" s="73">
        <v>0</v>
      </c>
      <c r="H69" s="73">
        <f t="shared" si="6"/>
        <v>0</v>
      </c>
      <c r="I69" s="108">
        <v>0</v>
      </c>
      <c r="J69" s="108">
        <v>0</v>
      </c>
      <c r="K69" s="72">
        <f t="shared" si="0"/>
        <v>0</v>
      </c>
      <c r="L69" s="72">
        <f t="shared" si="7"/>
        <v>0</v>
      </c>
      <c r="M69" s="72">
        <f t="shared" si="8"/>
        <v>0</v>
      </c>
      <c r="N69" s="72">
        <f t="shared" si="9"/>
        <v>0</v>
      </c>
      <c r="O69" s="72">
        <f t="shared" si="10"/>
        <v>0</v>
      </c>
      <c r="P69" s="72">
        <f t="shared" si="11"/>
        <v>0</v>
      </c>
      <c r="Q69" s="109"/>
    </row>
    <row r="70" spans="1:17" s="81" customFormat="1">
      <c r="A70" s="101">
        <f t="shared" si="12"/>
        <v>55</v>
      </c>
      <c r="B70" s="103" t="s">
        <v>65</v>
      </c>
      <c r="C70" s="147" t="s">
        <v>172</v>
      </c>
      <c r="D70" s="105" t="s">
        <v>61</v>
      </c>
      <c r="E70" s="102">
        <v>2</v>
      </c>
      <c r="F70" s="107">
        <v>0</v>
      </c>
      <c r="G70" s="73">
        <v>0</v>
      </c>
      <c r="H70" s="73">
        <f t="shared" si="6"/>
        <v>0</v>
      </c>
      <c r="I70" s="108">
        <v>0</v>
      </c>
      <c r="J70" s="108">
        <v>0</v>
      </c>
      <c r="K70" s="72">
        <f t="shared" si="0"/>
        <v>0</v>
      </c>
      <c r="L70" s="72">
        <f t="shared" si="7"/>
        <v>0</v>
      </c>
      <c r="M70" s="72">
        <f t="shared" si="8"/>
        <v>0</v>
      </c>
      <c r="N70" s="72">
        <f t="shared" si="9"/>
        <v>0</v>
      </c>
      <c r="O70" s="72">
        <f t="shared" si="10"/>
        <v>0</v>
      </c>
      <c r="P70" s="72">
        <f t="shared" si="11"/>
        <v>0</v>
      </c>
      <c r="Q70" s="109"/>
    </row>
    <row r="71" spans="1:17" s="81" customFormat="1">
      <c r="A71" s="101"/>
      <c r="B71" s="103"/>
      <c r="C71" s="150" t="s">
        <v>173</v>
      </c>
      <c r="D71" s="105"/>
      <c r="E71" s="102"/>
      <c r="F71" s="102"/>
      <c r="G71" s="102"/>
      <c r="H71" s="102"/>
      <c r="I71" s="102"/>
      <c r="J71" s="102"/>
      <c r="K71" s="102"/>
      <c r="L71" s="102"/>
      <c r="M71" s="102"/>
      <c r="N71" s="102"/>
      <c r="O71" s="102"/>
      <c r="P71" s="102"/>
      <c r="Q71" s="109"/>
    </row>
    <row r="72" spans="1:17" s="81" customFormat="1" ht="26.25">
      <c r="A72" s="101">
        <v>56</v>
      </c>
      <c r="B72" s="103" t="s">
        <v>65</v>
      </c>
      <c r="C72" s="147" t="s">
        <v>174</v>
      </c>
      <c r="D72" s="105" t="s">
        <v>234</v>
      </c>
      <c r="E72" s="102">
        <v>3</v>
      </c>
      <c r="F72" s="107">
        <v>0</v>
      </c>
      <c r="G72" s="73">
        <v>0</v>
      </c>
      <c r="H72" s="73">
        <f t="shared" si="6"/>
        <v>0</v>
      </c>
      <c r="I72" s="108">
        <v>0</v>
      </c>
      <c r="J72" s="108">
        <v>0</v>
      </c>
      <c r="K72" s="72">
        <f t="shared" si="0"/>
        <v>0</v>
      </c>
      <c r="L72" s="72">
        <f t="shared" si="7"/>
        <v>0</v>
      </c>
      <c r="M72" s="72">
        <f t="shared" si="8"/>
        <v>0</v>
      </c>
      <c r="N72" s="72">
        <f t="shared" si="9"/>
        <v>0</v>
      </c>
      <c r="O72" s="72">
        <f t="shared" si="10"/>
        <v>0</v>
      </c>
      <c r="P72" s="72">
        <f t="shared" si="11"/>
        <v>0</v>
      </c>
      <c r="Q72" s="109"/>
    </row>
    <row r="73" spans="1:17" s="81" customFormat="1" ht="26.25">
      <c r="A73" s="101">
        <f t="shared" si="12"/>
        <v>57</v>
      </c>
      <c r="B73" s="103" t="s">
        <v>65</v>
      </c>
      <c r="C73" s="147" t="s">
        <v>175</v>
      </c>
      <c r="D73" s="105" t="s">
        <v>61</v>
      </c>
      <c r="E73" s="102">
        <v>8</v>
      </c>
      <c r="F73" s="107">
        <v>0</v>
      </c>
      <c r="G73" s="73">
        <v>0</v>
      </c>
      <c r="H73" s="73">
        <f t="shared" si="6"/>
        <v>0</v>
      </c>
      <c r="I73" s="108">
        <v>0</v>
      </c>
      <c r="J73" s="108">
        <v>0</v>
      </c>
      <c r="K73" s="72">
        <f t="shared" si="0"/>
        <v>0</v>
      </c>
      <c r="L73" s="72">
        <f t="shared" si="7"/>
        <v>0</v>
      </c>
      <c r="M73" s="72">
        <f t="shared" si="8"/>
        <v>0</v>
      </c>
      <c r="N73" s="72">
        <f t="shared" si="9"/>
        <v>0</v>
      </c>
      <c r="O73" s="72">
        <f t="shared" si="10"/>
        <v>0</v>
      </c>
      <c r="P73" s="72">
        <f t="shared" si="11"/>
        <v>0</v>
      </c>
      <c r="Q73" s="109"/>
    </row>
    <row r="74" spans="1:17" s="81" customFormat="1">
      <c r="A74" s="101">
        <f t="shared" si="12"/>
        <v>58</v>
      </c>
      <c r="B74" s="103" t="s">
        <v>65</v>
      </c>
      <c r="C74" s="149" t="s">
        <v>176</v>
      </c>
      <c r="D74" s="105" t="s">
        <v>61</v>
      </c>
      <c r="E74" s="102">
        <v>12</v>
      </c>
      <c r="F74" s="107">
        <v>0</v>
      </c>
      <c r="G74" s="73">
        <v>0</v>
      </c>
      <c r="H74" s="73">
        <f t="shared" si="6"/>
        <v>0</v>
      </c>
      <c r="I74" s="108">
        <v>0</v>
      </c>
      <c r="J74" s="108">
        <v>0</v>
      </c>
      <c r="K74" s="72">
        <f t="shared" si="0"/>
        <v>0</v>
      </c>
      <c r="L74" s="72">
        <f t="shared" si="7"/>
        <v>0</v>
      </c>
      <c r="M74" s="72">
        <f t="shared" si="8"/>
        <v>0</v>
      </c>
      <c r="N74" s="72">
        <f t="shared" si="9"/>
        <v>0</v>
      </c>
      <c r="O74" s="72">
        <f t="shared" si="10"/>
        <v>0</v>
      </c>
      <c r="P74" s="72">
        <f t="shared" si="11"/>
        <v>0</v>
      </c>
      <c r="Q74" s="109"/>
    </row>
    <row r="75" spans="1:17" s="81" customFormat="1">
      <c r="A75" s="101">
        <f t="shared" si="12"/>
        <v>59</v>
      </c>
      <c r="B75" s="103" t="s">
        <v>65</v>
      </c>
      <c r="C75" s="149" t="s">
        <v>177</v>
      </c>
      <c r="D75" s="105" t="s">
        <v>61</v>
      </c>
      <c r="E75" s="102">
        <v>12</v>
      </c>
      <c r="F75" s="107">
        <v>0</v>
      </c>
      <c r="G75" s="73">
        <v>0</v>
      </c>
      <c r="H75" s="73">
        <f t="shared" si="6"/>
        <v>0</v>
      </c>
      <c r="I75" s="108">
        <v>0</v>
      </c>
      <c r="J75" s="108">
        <v>0</v>
      </c>
      <c r="K75" s="72">
        <f t="shared" si="0"/>
        <v>0</v>
      </c>
      <c r="L75" s="72">
        <f t="shared" si="7"/>
        <v>0</v>
      </c>
      <c r="M75" s="72">
        <f t="shared" si="8"/>
        <v>0</v>
      </c>
      <c r="N75" s="72">
        <f t="shared" si="9"/>
        <v>0</v>
      </c>
      <c r="O75" s="72">
        <f t="shared" si="10"/>
        <v>0</v>
      </c>
      <c r="P75" s="72">
        <f t="shared" si="11"/>
        <v>0</v>
      </c>
      <c r="Q75" s="109"/>
    </row>
    <row r="76" spans="1:17" s="81" customFormat="1">
      <c r="A76" s="101">
        <f t="shared" si="12"/>
        <v>60</v>
      </c>
      <c r="B76" s="103" t="s">
        <v>65</v>
      </c>
      <c r="C76" s="149" t="s">
        <v>178</v>
      </c>
      <c r="D76" s="105" t="s">
        <v>61</v>
      </c>
      <c r="E76" s="102">
        <v>8</v>
      </c>
      <c r="F76" s="107">
        <v>0</v>
      </c>
      <c r="G76" s="73">
        <v>0</v>
      </c>
      <c r="H76" s="73">
        <f t="shared" si="6"/>
        <v>0</v>
      </c>
      <c r="I76" s="108">
        <v>0</v>
      </c>
      <c r="J76" s="108">
        <v>0</v>
      </c>
      <c r="K76" s="72">
        <f t="shared" si="0"/>
        <v>0</v>
      </c>
      <c r="L76" s="72">
        <f t="shared" si="7"/>
        <v>0</v>
      </c>
      <c r="M76" s="72">
        <f t="shared" si="8"/>
        <v>0</v>
      </c>
      <c r="N76" s="72">
        <f t="shared" si="9"/>
        <v>0</v>
      </c>
      <c r="O76" s="72">
        <f t="shared" si="10"/>
        <v>0</v>
      </c>
      <c r="P76" s="72">
        <f t="shared" si="11"/>
        <v>0</v>
      </c>
      <c r="Q76" s="109"/>
    </row>
    <row r="77" spans="1:17" s="81" customFormat="1">
      <c r="A77" s="101"/>
      <c r="B77" s="103"/>
      <c r="C77" s="150" t="s">
        <v>179</v>
      </c>
      <c r="D77" s="105"/>
      <c r="E77" s="102"/>
      <c r="F77" s="102"/>
      <c r="G77" s="102"/>
      <c r="H77" s="102"/>
      <c r="I77" s="102"/>
      <c r="J77" s="102"/>
      <c r="K77" s="102"/>
      <c r="L77" s="102"/>
      <c r="M77" s="102"/>
      <c r="N77" s="102"/>
      <c r="O77" s="102"/>
      <c r="P77" s="102"/>
      <c r="Q77" s="109"/>
    </row>
    <row r="78" spans="1:17" s="81" customFormat="1" ht="26.25">
      <c r="A78" s="101">
        <v>61</v>
      </c>
      <c r="B78" s="103" t="s">
        <v>65</v>
      </c>
      <c r="C78" s="149" t="s">
        <v>180</v>
      </c>
      <c r="D78" s="105" t="s">
        <v>235</v>
      </c>
      <c r="E78" s="102">
        <v>3</v>
      </c>
      <c r="F78" s="107">
        <v>0</v>
      </c>
      <c r="G78" s="73">
        <v>0</v>
      </c>
      <c r="H78" s="73">
        <f t="shared" ref="H78:H131" si="13">G78*F78</f>
        <v>0</v>
      </c>
      <c r="I78" s="108">
        <v>0</v>
      </c>
      <c r="J78" s="108">
        <v>0</v>
      </c>
      <c r="K78" s="72">
        <f t="shared" ref="K78:K131" si="14">J78+I78+H78</f>
        <v>0</v>
      </c>
      <c r="L78" s="72">
        <f t="shared" ref="L78:L131" si="15">F78*E78</f>
        <v>0</v>
      </c>
      <c r="M78" s="72">
        <f t="shared" ref="M78:M131" si="16">H78*E78</f>
        <v>0</v>
      </c>
      <c r="N78" s="72">
        <f t="shared" ref="N78:N131" si="17">I78*E78</f>
        <v>0</v>
      </c>
      <c r="O78" s="72">
        <f t="shared" ref="O78:O131" si="18">J78*E78</f>
        <v>0</v>
      </c>
      <c r="P78" s="72">
        <f t="shared" ref="P78:P131" si="19">O78+N78+M78</f>
        <v>0</v>
      </c>
      <c r="Q78" s="109"/>
    </row>
    <row r="79" spans="1:17" s="81" customFormat="1">
      <c r="A79" s="101">
        <f t="shared" ref="A79:A131" si="20">A78+1</f>
        <v>62</v>
      </c>
      <c r="B79" s="103" t="s">
        <v>65</v>
      </c>
      <c r="C79" s="149" t="s">
        <v>181</v>
      </c>
      <c r="D79" s="105" t="s">
        <v>18</v>
      </c>
      <c r="E79" s="102">
        <v>28</v>
      </c>
      <c r="F79" s="107">
        <v>0</v>
      </c>
      <c r="G79" s="73">
        <v>0</v>
      </c>
      <c r="H79" s="73">
        <f t="shared" si="13"/>
        <v>0</v>
      </c>
      <c r="I79" s="108">
        <v>0</v>
      </c>
      <c r="J79" s="108">
        <v>0</v>
      </c>
      <c r="K79" s="72">
        <f t="shared" si="14"/>
        <v>0</v>
      </c>
      <c r="L79" s="72">
        <f t="shared" si="15"/>
        <v>0</v>
      </c>
      <c r="M79" s="72">
        <f t="shared" si="16"/>
        <v>0</v>
      </c>
      <c r="N79" s="72">
        <f t="shared" si="17"/>
        <v>0</v>
      </c>
      <c r="O79" s="72">
        <f t="shared" si="18"/>
        <v>0</v>
      </c>
      <c r="P79" s="72">
        <f t="shared" si="19"/>
        <v>0</v>
      </c>
      <c r="Q79" s="109"/>
    </row>
    <row r="80" spans="1:17" s="81" customFormat="1">
      <c r="A80" s="101">
        <f t="shared" si="20"/>
        <v>63</v>
      </c>
      <c r="B80" s="103" t="s">
        <v>65</v>
      </c>
      <c r="C80" s="149" t="s">
        <v>182</v>
      </c>
      <c r="D80" s="105" t="s">
        <v>18</v>
      </c>
      <c r="E80" s="102">
        <v>3</v>
      </c>
      <c r="F80" s="107">
        <v>0</v>
      </c>
      <c r="G80" s="73">
        <v>0</v>
      </c>
      <c r="H80" s="73">
        <f t="shared" si="13"/>
        <v>0</v>
      </c>
      <c r="I80" s="108">
        <v>0</v>
      </c>
      <c r="J80" s="108">
        <v>0</v>
      </c>
      <c r="K80" s="72">
        <f t="shared" si="14"/>
        <v>0</v>
      </c>
      <c r="L80" s="72">
        <f t="shared" si="15"/>
        <v>0</v>
      </c>
      <c r="M80" s="72">
        <f t="shared" si="16"/>
        <v>0</v>
      </c>
      <c r="N80" s="72">
        <f t="shared" si="17"/>
        <v>0</v>
      </c>
      <c r="O80" s="72">
        <f t="shared" si="18"/>
        <v>0</v>
      </c>
      <c r="P80" s="72">
        <f t="shared" si="19"/>
        <v>0</v>
      </c>
      <c r="Q80" s="109"/>
    </row>
    <row r="81" spans="1:17" s="81" customFormat="1" ht="26.25">
      <c r="A81" s="101">
        <f t="shared" si="20"/>
        <v>64</v>
      </c>
      <c r="B81" s="103" t="s">
        <v>65</v>
      </c>
      <c r="C81" s="149" t="s">
        <v>183</v>
      </c>
      <c r="D81" s="105" t="s">
        <v>17</v>
      </c>
      <c r="E81" s="102">
        <v>14</v>
      </c>
      <c r="F81" s="107">
        <v>0</v>
      </c>
      <c r="G81" s="73">
        <v>0</v>
      </c>
      <c r="H81" s="73">
        <f t="shared" si="13"/>
        <v>0</v>
      </c>
      <c r="I81" s="108">
        <v>0</v>
      </c>
      <c r="J81" s="108">
        <v>0</v>
      </c>
      <c r="K81" s="72">
        <f t="shared" si="14"/>
        <v>0</v>
      </c>
      <c r="L81" s="72">
        <f t="shared" si="15"/>
        <v>0</v>
      </c>
      <c r="M81" s="72">
        <f t="shared" si="16"/>
        <v>0</v>
      </c>
      <c r="N81" s="72">
        <f t="shared" si="17"/>
        <v>0</v>
      </c>
      <c r="O81" s="72">
        <f t="shared" si="18"/>
        <v>0</v>
      </c>
      <c r="P81" s="72">
        <f t="shared" si="19"/>
        <v>0</v>
      </c>
      <c r="Q81" s="109"/>
    </row>
    <row r="82" spans="1:17" s="81" customFormat="1" ht="26.25">
      <c r="A82" s="101">
        <f t="shared" si="20"/>
        <v>65</v>
      </c>
      <c r="B82" s="103" t="s">
        <v>65</v>
      </c>
      <c r="C82" s="149" t="s">
        <v>184</v>
      </c>
      <c r="D82" s="105" t="s">
        <v>17</v>
      </c>
      <c r="E82" s="102">
        <v>10</v>
      </c>
      <c r="F82" s="107">
        <v>0</v>
      </c>
      <c r="G82" s="73">
        <v>0</v>
      </c>
      <c r="H82" s="73">
        <f t="shared" si="13"/>
        <v>0</v>
      </c>
      <c r="I82" s="108">
        <v>0</v>
      </c>
      <c r="J82" s="108">
        <v>0</v>
      </c>
      <c r="K82" s="72">
        <f t="shared" si="14"/>
        <v>0</v>
      </c>
      <c r="L82" s="72">
        <f t="shared" si="15"/>
        <v>0</v>
      </c>
      <c r="M82" s="72">
        <f t="shared" si="16"/>
        <v>0</v>
      </c>
      <c r="N82" s="72">
        <f t="shared" si="17"/>
        <v>0</v>
      </c>
      <c r="O82" s="72">
        <f t="shared" si="18"/>
        <v>0</v>
      </c>
      <c r="P82" s="72">
        <f t="shared" si="19"/>
        <v>0</v>
      </c>
      <c r="Q82" s="109"/>
    </row>
    <row r="83" spans="1:17" s="81" customFormat="1" ht="26.25">
      <c r="A83" s="101">
        <f t="shared" si="20"/>
        <v>66</v>
      </c>
      <c r="B83" s="103" t="s">
        <v>65</v>
      </c>
      <c r="C83" s="149" t="s">
        <v>185</v>
      </c>
      <c r="D83" s="105" t="s">
        <v>17</v>
      </c>
      <c r="E83" s="102">
        <v>24</v>
      </c>
      <c r="F83" s="107">
        <v>0</v>
      </c>
      <c r="G83" s="73">
        <v>0</v>
      </c>
      <c r="H83" s="73">
        <f t="shared" si="13"/>
        <v>0</v>
      </c>
      <c r="I83" s="108">
        <v>0</v>
      </c>
      <c r="J83" s="108">
        <v>0</v>
      </c>
      <c r="K83" s="72">
        <f t="shared" si="14"/>
        <v>0</v>
      </c>
      <c r="L83" s="72">
        <f t="shared" si="15"/>
        <v>0</v>
      </c>
      <c r="M83" s="72">
        <f t="shared" si="16"/>
        <v>0</v>
      </c>
      <c r="N83" s="72">
        <f t="shared" si="17"/>
        <v>0</v>
      </c>
      <c r="O83" s="72">
        <f t="shared" si="18"/>
        <v>0</v>
      </c>
      <c r="P83" s="72">
        <f t="shared" si="19"/>
        <v>0</v>
      </c>
      <c r="Q83" s="109"/>
    </row>
    <row r="84" spans="1:17" s="81" customFormat="1" ht="26.25">
      <c r="A84" s="101">
        <f t="shared" si="20"/>
        <v>67</v>
      </c>
      <c r="B84" s="103" t="s">
        <v>65</v>
      </c>
      <c r="C84" s="149" t="s">
        <v>186</v>
      </c>
      <c r="D84" s="105" t="s">
        <v>17</v>
      </c>
      <c r="E84" s="102">
        <v>21</v>
      </c>
      <c r="F84" s="107">
        <v>0</v>
      </c>
      <c r="G84" s="73">
        <v>0</v>
      </c>
      <c r="H84" s="73">
        <f t="shared" si="13"/>
        <v>0</v>
      </c>
      <c r="I84" s="108">
        <v>0</v>
      </c>
      <c r="J84" s="108">
        <v>0</v>
      </c>
      <c r="K84" s="72">
        <f t="shared" si="14"/>
        <v>0</v>
      </c>
      <c r="L84" s="72">
        <f t="shared" si="15"/>
        <v>0</v>
      </c>
      <c r="M84" s="72">
        <f t="shared" si="16"/>
        <v>0</v>
      </c>
      <c r="N84" s="72">
        <f t="shared" si="17"/>
        <v>0</v>
      </c>
      <c r="O84" s="72">
        <f t="shared" si="18"/>
        <v>0</v>
      </c>
      <c r="P84" s="72">
        <f t="shared" si="19"/>
        <v>0</v>
      </c>
      <c r="Q84" s="109"/>
    </row>
    <row r="85" spans="1:17" s="81" customFormat="1" ht="26.25">
      <c r="A85" s="101">
        <f t="shared" si="20"/>
        <v>68</v>
      </c>
      <c r="B85" s="103" t="s">
        <v>65</v>
      </c>
      <c r="C85" s="149" t="s">
        <v>187</v>
      </c>
      <c r="D85" s="105" t="s">
        <v>17</v>
      </c>
      <c r="E85" s="102">
        <v>6</v>
      </c>
      <c r="F85" s="107">
        <v>0</v>
      </c>
      <c r="G85" s="73">
        <v>0</v>
      </c>
      <c r="H85" s="73">
        <f t="shared" si="13"/>
        <v>0</v>
      </c>
      <c r="I85" s="108">
        <v>0</v>
      </c>
      <c r="J85" s="108">
        <v>0</v>
      </c>
      <c r="K85" s="72">
        <f t="shared" si="14"/>
        <v>0</v>
      </c>
      <c r="L85" s="72">
        <f t="shared" si="15"/>
        <v>0</v>
      </c>
      <c r="M85" s="72">
        <f t="shared" si="16"/>
        <v>0</v>
      </c>
      <c r="N85" s="72">
        <f t="shared" si="17"/>
        <v>0</v>
      </c>
      <c r="O85" s="72">
        <f t="shared" si="18"/>
        <v>0</v>
      </c>
      <c r="P85" s="72">
        <f t="shared" si="19"/>
        <v>0</v>
      </c>
      <c r="Q85" s="109"/>
    </row>
    <row r="86" spans="1:17" s="81" customFormat="1" ht="26.25">
      <c r="A86" s="101">
        <f t="shared" si="20"/>
        <v>69</v>
      </c>
      <c r="B86" s="103" t="s">
        <v>65</v>
      </c>
      <c r="C86" s="149" t="s">
        <v>188</v>
      </c>
      <c r="D86" s="105" t="s">
        <v>17</v>
      </c>
      <c r="E86" s="102">
        <v>6</v>
      </c>
      <c r="F86" s="107">
        <v>0</v>
      </c>
      <c r="G86" s="73">
        <v>0</v>
      </c>
      <c r="H86" s="73">
        <f t="shared" si="13"/>
        <v>0</v>
      </c>
      <c r="I86" s="108">
        <v>0</v>
      </c>
      <c r="J86" s="108">
        <v>0</v>
      </c>
      <c r="K86" s="72">
        <f t="shared" si="14"/>
        <v>0</v>
      </c>
      <c r="L86" s="72">
        <f t="shared" si="15"/>
        <v>0</v>
      </c>
      <c r="M86" s="72">
        <f t="shared" si="16"/>
        <v>0</v>
      </c>
      <c r="N86" s="72">
        <f t="shared" si="17"/>
        <v>0</v>
      </c>
      <c r="O86" s="72">
        <f t="shared" si="18"/>
        <v>0</v>
      </c>
      <c r="P86" s="72">
        <f t="shared" si="19"/>
        <v>0</v>
      </c>
      <c r="Q86" s="109"/>
    </row>
    <row r="87" spans="1:17" s="81" customFormat="1">
      <c r="A87" s="101">
        <f t="shared" si="20"/>
        <v>70</v>
      </c>
      <c r="B87" s="103" t="s">
        <v>65</v>
      </c>
      <c r="C87" s="149" t="s">
        <v>189</v>
      </c>
      <c r="D87" s="105" t="s">
        <v>27</v>
      </c>
      <c r="E87" s="102">
        <v>1</v>
      </c>
      <c r="F87" s="107">
        <v>0</v>
      </c>
      <c r="G87" s="73">
        <v>0</v>
      </c>
      <c r="H87" s="73">
        <f t="shared" si="13"/>
        <v>0</v>
      </c>
      <c r="I87" s="108">
        <v>0</v>
      </c>
      <c r="J87" s="108">
        <v>0</v>
      </c>
      <c r="K87" s="72">
        <f t="shared" si="14"/>
        <v>0</v>
      </c>
      <c r="L87" s="72">
        <f t="shared" si="15"/>
        <v>0</v>
      </c>
      <c r="M87" s="72">
        <f t="shared" si="16"/>
        <v>0</v>
      </c>
      <c r="N87" s="72">
        <f t="shared" si="17"/>
        <v>0</v>
      </c>
      <c r="O87" s="72">
        <f t="shared" si="18"/>
        <v>0</v>
      </c>
      <c r="P87" s="72">
        <f t="shared" si="19"/>
        <v>0</v>
      </c>
      <c r="Q87" s="109"/>
    </row>
    <row r="88" spans="1:17" s="81" customFormat="1">
      <c r="A88" s="101">
        <f t="shared" si="20"/>
        <v>71</v>
      </c>
      <c r="B88" s="103" t="s">
        <v>65</v>
      </c>
      <c r="C88" s="149" t="s">
        <v>190</v>
      </c>
      <c r="D88" s="105" t="s">
        <v>27</v>
      </c>
      <c r="E88" s="102">
        <v>1</v>
      </c>
      <c r="F88" s="107">
        <v>0</v>
      </c>
      <c r="G88" s="73">
        <v>0</v>
      </c>
      <c r="H88" s="73">
        <f t="shared" si="13"/>
        <v>0</v>
      </c>
      <c r="I88" s="108">
        <v>0</v>
      </c>
      <c r="J88" s="108">
        <v>0</v>
      </c>
      <c r="K88" s="72">
        <f t="shared" si="14"/>
        <v>0</v>
      </c>
      <c r="L88" s="72">
        <f t="shared" si="15"/>
        <v>0</v>
      </c>
      <c r="M88" s="72">
        <f t="shared" si="16"/>
        <v>0</v>
      </c>
      <c r="N88" s="72">
        <f t="shared" si="17"/>
        <v>0</v>
      </c>
      <c r="O88" s="72">
        <f t="shared" si="18"/>
        <v>0</v>
      </c>
      <c r="P88" s="72">
        <f t="shared" si="19"/>
        <v>0</v>
      </c>
      <c r="Q88" s="109"/>
    </row>
    <row r="89" spans="1:17" s="81" customFormat="1">
      <c r="A89" s="101"/>
      <c r="B89" s="103"/>
      <c r="C89" s="150" t="s">
        <v>191</v>
      </c>
      <c r="D89" s="105"/>
      <c r="E89" s="102"/>
      <c r="F89" s="102"/>
      <c r="G89" s="102"/>
      <c r="H89" s="102"/>
      <c r="I89" s="102"/>
      <c r="J89" s="102"/>
      <c r="K89" s="102"/>
      <c r="L89" s="102"/>
      <c r="M89" s="102"/>
      <c r="N89" s="102"/>
      <c r="O89" s="102"/>
      <c r="P89" s="102"/>
      <c r="Q89" s="109"/>
    </row>
    <row r="90" spans="1:17" s="81" customFormat="1">
      <c r="A90" s="101">
        <v>72</v>
      </c>
      <c r="B90" s="103" t="s">
        <v>65</v>
      </c>
      <c r="C90" s="149" t="s">
        <v>192</v>
      </c>
      <c r="D90" s="105" t="s">
        <v>61</v>
      </c>
      <c r="E90" s="102">
        <v>6</v>
      </c>
      <c r="F90" s="107">
        <v>0</v>
      </c>
      <c r="G90" s="73">
        <v>0</v>
      </c>
      <c r="H90" s="73">
        <f t="shared" si="13"/>
        <v>0</v>
      </c>
      <c r="I90" s="108">
        <v>0</v>
      </c>
      <c r="J90" s="108">
        <v>0</v>
      </c>
      <c r="K90" s="72">
        <f t="shared" si="14"/>
        <v>0</v>
      </c>
      <c r="L90" s="72">
        <f t="shared" si="15"/>
        <v>0</v>
      </c>
      <c r="M90" s="72">
        <f t="shared" si="16"/>
        <v>0</v>
      </c>
      <c r="N90" s="72">
        <f t="shared" si="17"/>
        <v>0</v>
      </c>
      <c r="O90" s="72">
        <f t="shared" si="18"/>
        <v>0</v>
      </c>
      <c r="P90" s="72">
        <f t="shared" si="19"/>
        <v>0</v>
      </c>
      <c r="Q90" s="109"/>
    </row>
    <row r="91" spans="1:17" s="81" customFormat="1">
      <c r="A91" s="101">
        <f t="shared" si="20"/>
        <v>73</v>
      </c>
      <c r="B91" s="103" t="s">
        <v>65</v>
      </c>
      <c r="C91" s="149" t="s">
        <v>193</v>
      </c>
      <c r="D91" s="105" t="s">
        <v>61</v>
      </c>
      <c r="E91" s="102">
        <v>1</v>
      </c>
      <c r="F91" s="107">
        <v>0</v>
      </c>
      <c r="G91" s="73">
        <v>0</v>
      </c>
      <c r="H91" s="73">
        <f t="shared" si="13"/>
        <v>0</v>
      </c>
      <c r="I91" s="108">
        <v>0</v>
      </c>
      <c r="J91" s="108">
        <v>0</v>
      </c>
      <c r="K91" s="72">
        <f t="shared" si="14"/>
        <v>0</v>
      </c>
      <c r="L91" s="72">
        <f t="shared" si="15"/>
        <v>0</v>
      </c>
      <c r="M91" s="72">
        <f t="shared" si="16"/>
        <v>0</v>
      </c>
      <c r="N91" s="72">
        <f t="shared" si="17"/>
        <v>0</v>
      </c>
      <c r="O91" s="72">
        <f t="shared" si="18"/>
        <v>0</v>
      </c>
      <c r="P91" s="72">
        <f t="shared" si="19"/>
        <v>0</v>
      </c>
      <c r="Q91" s="109"/>
    </row>
    <row r="92" spans="1:17" s="81" customFormat="1">
      <c r="A92" s="101">
        <f t="shared" si="20"/>
        <v>74</v>
      </c>
      <c r="B92" s="103" t="s">
        <v>65</v>
      </c>
      <c r="C92" s="149" t="s">
        <v>194</v>
      </c>
      <c r="D92" s="105" t="s">
        <v>61</v>
      </c>
      <c r="E92" s="102">
        <v>2</v>
      </c>
      <c r="F92" s="107">
        <v>0</v>
      </c>
      <c r="G92" s="73">
        <v>0</v>
      </c>
      <c r="H92" s="73">
        <f t="shared" si="13"/>
        <v>0</v>
      </c>
      <c r="I92" s="108">
        <v>0</v>
      </c>
      <c r="J92" s="108">
        <v>0</v>
      </c>
      <c r="K92" s="72">
        <f t="shared" si="14"/>
        <v>0</v>
      </c>
      <c r="L92" s="72">
        <f t="shared" si="15"/>
        <v>0</v>
      </c>
      <c r="M92" s="72">
        <f t="shared" si="16"/>
        <v>0</v>
      </c>
      <c r="N92" s="72">
        <f t="shared" si="17"/>
        <v>0</v>
      </c>
      <c r="O92" s="72">
        <f t="shared" si="18"/>
        <v>0</v>
      </c>
      <c r="P92" s="72">
        <f t="shared" si="19"/>
        <v>0</v>
      </c>
      <c r="Q92" s="109"/>
    </row>
    <row r="93" spans="1:17" s="81" customFormat="1">
      <c r="A93" s="101">
        <f t="shared" si="20"/>
        <v>75</v>
      </c>
      <c r="B93" s="103" t="s">
        <v>65</v>
      </c>
      <c r="C93" s="149" t="s">
        <v>195</v>
      </c>
      <c r="D93" s="105" t="s">
        <v>61</v>
      </c>
      <c r="E93" s="102">
        <v>1</v>
      </c>
      <c r="F93" s="107">
        <v>0</v>
      </c>
      <c r="G93" s="73">
        <v>0</v>
      </c>
      <c r="H93" s="73">
        <f t="shared" si="13"/>
        <v>0</v>
      </c>
      <c r="I93" s="108">
        <v>0</v>
      </c>
      <c r="J93" s="108">
        <v>0</v>
      </c>
      <c r="K93" s="72">
        <f t="shared" si="14"/>
        <v>0</v>
      </c>
      <c r="L93" s="72">
        <f t="shared" si="15"/>
        <v>0</v>
      </c>
      <c r="M93" s="72">
        <f t="shared" si="16"/>
        <v>0</v>
      </c>
      <c r="N93" s="72">
        <f t="shared" si="17"/>
        <v>0</v>
      </c>
      <c r="O93" s="72">
        <f t="shared" si="18"/>
        <v>0</v>
      </c>
      <c r="P93" s="72">
        <f t="shared" si="19"/>
        <v>0</v>
      </c>
      <c r="Q93" s="109"/>
    </row>
    <row r="94" spans="1:17" s="81" customFormat="1">
      <c r="A94" s="101">
        <f t="shared" si="20"/>
        <v>76</v>
      </c>
      <c r="B94" s="103" t="s">
        <v>65</v>
      </c>
      <c r="C94" s="149" t="s">
        <v>196</v>
      </c>
      <c r="D94" s="105" t="s">
        <v>61</v>
      </c>
      <c r="E94" s="102">
        <v>3</v>
      </c>
      <c r="F94" s="107">
        <v>0</v>
      </c>
      <c r="G94" s="73">
        <v>0</v>
      </c>
      <c r="H94" s="73">
        <f t="shared" si="13"/>
        <v>0</v>
      </c>
      <c r="I94" s="108">
        <v>0</v>
      </c>
      <c r="J94" s="108">
        <v>0</v>
      </c>
      <c r="K94" s="72">
        <f t="shared" si="14"/>
        <v>0</v>
      </c>
      <c r="L94" s="72">
        <f t="shared" si="15"/>
        <v>0</v>
      </c>
      <c r="M94" s="72">
        <f t="shared" si="16"/>
        <v>0</v>
      </c>
      <c r="N94" s="72">
        <f t="shared" si="17"/>
        <v>0</v>
      </c>
      <c r="O94" s="72">
        <f t="shared" si="18"/>
        <v>0</v>
      </c>
      <c r="P94" s="72">
        <f t="shared" si="19"/>
        <v>0</v>
      </c>
      <c r="Q94" s="109"/>
    </row>
    <row r="95" spans="1:17" s="81" customFormat="1">
      <c r="A95" s="101">
        <f t="shared" si="20"/>
        <v>77</v>
      </c>
      <c r="B95" s="103" t="s">
        <v>65</v>
      </c>
      <c r="C95" s="149" t="s">
        <v>197</v>
      </c>
      <c r="D95" s="105" t="s">
        <v>61</v>
      </c>
      <c r="E95" s="102">
        <v>9</v>
      </c>
      <c r="F95" s="107">
        <v>0</v>
      </c>
      <c r="G95" s="73">
        <v>0</v>
      </c>
      <c r="H95" s="73">
        <f t="shared" si="13"/>
        <v>0</v>
      </c>
      <c r="I95" s="108">
        <v>0</v>
      </c>
      <c r="J95" s="108">
        <v>0</v>
      </c>
      <c r="K95" s="72">
        <f t="shared" si="14"/>
        <v>0</v>
      </c>
      <c r="L95" s="72">
        <f t="shared" si="15"/>
        <v>0</v>
      </c>
      <c r="M95" s="72">
        <f t="shared" si="16"/>
        <v>0</v>
      </c>
      <c r="N95" s="72">
        <f t="shared" si="17"/>
        <v>0</v>
      </c>
      <c r="O95" s="72">
        <f t="shared" si="18"/>
        <v>0</v>
      </c>
      <c r="P95" s="72">
        <f t="shared" si="19"/>
        <v>0</v>
      </c>
      <c r="Q95" s="109"/>
    </row>
    <row r="96" spans="1:17" s="81" customFormat="1">
      <c r="A96" s="101">
        <f t="shared" si="20"/>
        <v>78</v>
      </c>
      <c r="B96" s="103" t="s">
        <v>65</v>
      </c>
      <c r="C96" s="149" t="s">
        <v>198</v>
      </c>
      <c r="D96" s="105" t="s">
        <v>61</v>
      </c>
      <c r="E96" s="102">
        <v>15</v>
      </c>
      <c r="F96" s="107">
        <v>0</v>
      </c>
      <c r="G96" s="73">
        <v>0</v>
      </c>
      <c r="H96" s="73">
        <f t="shared" si="13"/>
        <v>0</v>
      </c>
      <c r="I96" s="108">
        <v>0</v>
      </c>
      <c r="J96" s="108">
        <v>0</v>
      </c>
      <c r="K96" s="72">
        <f t="shared" si="14"/>
        <v>0</v>
      </c>
      <c r="L96" s="72">
        <f t="shared" si="15"/>
        <v>0</v>
      </c>
      <c r="M96" s="72">
        <f t="shared" si="16"/>
        <v>0</v>
      </c>
      <c r="N96" s="72">
        <f t="shared" si="17"/>
        <v>0</v>
      </c>
      <c r="O96" s="72">
        <f t="shared" si="18"/>
        <v>0</v>
      </c>
      <c r="P96" s="72">
        <f t="shared" si="19"/>
        <v>0</v>
      </c>
      <c r="Q96" s="109"/>
    </row>
    <row r="97" spans="1:17" s="81" customFormat="1">
      <c r="A97" s="101">
        <f t="shared" si="20"/>
        <v>79</v>
      </c>
      <c r="B97" s="103" t="s">
        <v>65</v>
      </c>
      <c r="C97" s="149" t="s">
        <v>199</v>
      </c>
      <c r="D97" s="105" t="s">
        <v>61</v>
      </c>
      <c r="E97" s="102">
        <v>2</v>
      </c>
      <c r="F97" s="107">
        <v>0</v>
      </c>
      <c r="G97" s="73">
        <v>0</v>
      </c>
      <c r="H97" s="73">
        <f t="shared" si="13"/>
        <v>0</v>
      </c>
      <c r="I97" s="108">
        <v>0</v>
      </c>
      <c r="J97" s="108">
        <v>0</v>
      </c>
      <c r="K97" s="72">
        <f t="shared" si="14"/>
        <v>0</v>
      </c>
      <c r="L97" s="72">
        <f t="shared" si="15"/>
        <v>0</v>
      </c>
      <c r="M97" s="72">
        <f t="shared" si="16"/>
        <v>0</v>
      </c>
      <c r="N97" s="72">
        <f t="shared" si="17"/>
        <v>0</v>
      </c>
      <c r="O97" s="72">
        <f t="shared" si="18"/>
        <v>0</v>
      </c>
      <c r="P97" s="72">
        <f t="shared" si="19"/>
        <v>0</v>
      </c>
      <c r="Q97" s="109"/>
    </row>
    <row r="98" spans="1:17" s="81" customFormat="1">
      <c r="A98" s="101">
        <f t="shared" si="20"/>
        <v>80</v>
      </c>
      <c r="B98" s="103" t="s">
        <v>65</v>
      </c>
      <c r="C98" s="149" t="s">
        <v>200</v>
      </c>
      <c r="D98" s="105" t="s">
        <v>17</v>
      </c>
      <c r="E98" s="102">
        <v>3</v>
      </c>
      <c r="F98" s="107">
        <v>0</v>
      </c>
      <c r="G98" s="73">
        <v>0</v>
      </c>
      <c r="H98" s="73">
        <f t="shared" si="13"/>
        <v>0</v>
      </c>
      <c r="I98" s="108">
        <v>0</v>
      </c>
      <c r="J98" s="108">
        <v>0</v>
      </c>
      <c r="K98" s="72">
        <f t="shared" si="14"/>
        <v>0</v>
      </c>
      <c r="L98" s="72">
        <f t="shared" si="15"/>
        <v>0</v>
      </c>
      <c r="M98" s="72">
        <f t="shared" si="16"/>
        <v>0</v>
      </c>
      <c r="N98" s="72">
        <f t="shared" si="17"/>
        <v>0</v>
      </c>
      <c r="O98" s="72">
        <f t="shared" si="18"/>
        <v>0</v>
      </c>
      <c r="P98" s="72">
        <f t="shared" si="19"/>
        <v>0</v>
      </c>
      <c r="Q98" s="109"/>
    </row>
    <row r="99" spans="1:17" s="81" customFormat="1">
      <c r="A99" s="101">
        <f t="shared" si="20"/>
        <v>81</v>
      </c>
      <c r="B99" s="103" t="s">
        <v>65</v>
      </c>
      <c r="C99" s="149" t="s">
        <v>201</v>
      </c>
      <c r="D99" s="105" t="s">
        <v>18</v>
      </c>
      <c r="E99" s="102">
        <v>1</v>
      </c>
      <c r="F99" s="107">
        <v>0</v>
      </c>
      <c r="G99" s="73">
        <v>0</v>
      </c>
      <c r="H99" s="73">
        <f t="shared" si="13"/>
        <v>0</v>
      </c>
      <c r="I99" s="108">
        <v>0</v>
      </c>
      <c r="J99" s="108">
        <v>0</v>
      </c>
      <c r="K99" s="72">
        <f t="shared" si="14"/>
        <v>0</v>
      </c>
      <c r="L99" s="72">
        <f t="shared" si="15"/>
        <v>0</v>
      </c>
      <c r="M99" s="72">
        <f t="shared" si="16"/>
        <v>0</v>
      </c>
      <c r="N99" s="72">
        <f t="shared" si="17"/>
        <v>0</v>
      </c>
      <c r="O99" s="72">
        <f t="shared" si="18"/>
        <v>0</v>
      </c>
      <c r="P99" s="72">
        <f t="shared" si="19"/>
        <v>0</v>
      </c>
      <c r="Q99" s="109"/>
    </row>
    <row r="100" spans="1:17" s="81" customFormat="1">
      <c r="A100" s="101">
        <f t="shared" si="20"/>
        <v>82</v>
      </c>
      <c r="B100" s="103" t="s">
        <v>65</v>
      </c>
      <c r="C100" s="149" t="s">
        <v>202</v>
      </c>
      <c r="D100" s="105" t="s">
        <v>17</v>
      </c>
      <c r="E100" s="102">
        <v>1</v>
      </c>
      <c r="F100" s="107">
        <v>0</v>
      </c>
      <c r="G100" s="73">
        <v>0</v>
      </c>
      <c r="H100" s="73">
        <f t="shared" si="13"/>
        <v>0</v>
      </c>
      <c r="I100" s="108">
        <v>0</v>
      </c>
      <c r="J100" s="108">
        <v>0</v>
      </c>
      <c r="K100" s="72">
        <f t="shared" si="14"/>
        <v>0</v>
      </c>
      <c r="L100" s="72">
        <f t="shared" si="15"/>
        <v>0</v>
      </c>
      <c r="M100" s="72">
        <f t="shared" si="16"/>
        <v>0</v>
      </c>
      <c r="N100" s="72">
        <f t="shared" si="17"/>
        <v>0</v>
      </c>
      <c r="O100" s="72">
        <f t="shared" si="18"/>
        <v>0</v>
      </c>
      <c r="P100" s="72">
        <f t="shared" si="19"/>
        <v>0</v>
      </c>
      <c r="Q100" s="109"/>
    </row>
    <row r="101" spans="1:17" s="81" customFormat="1">
      <c r="A101" s="101"/>
      <c r="B101" s="103"/>
      <c r="C101" s="150" t="s">
        <v>203</v>
      </c>
      <c r="D101" s="105"/>
      <c r="E101" s="102"/>
      <c r="F101" s="102"/>
      <c r="G101" s="102"/>
      <c r="H101" s="102"/>
      <c r="I101" s="102"/>
      <c r="J101" s="102"/>
      <c r="K101" s="102"/>
      <c r="L101" s="102"/>
      <c r="M101" s="102"/>
      <c r="N101" s="102"/>
      <c r="O101" s="102"/>
      <c r="P101" s="102"/>
      <c r="Q101" s="109"/>
    </row>
    <row r="102" spans="1:17" s="81" customFormat="1">
      <c r="A102" s="101">
        <v>83</v>
      </c>
      <c r="B102" s="103" t="s">
        <v>65</v>
      </c>
      <c r="C102" s="147" t="s">
        <v>204</v>
      </c>
      <c r="D102" s="105" t="s">
        <v>61</v>
      </c>
      <c r="E102" s="102">
        <v>2</v>
      </c>
      <c r="F102" s="107">
        <v>0</v>
      </c>
      <c r="G102" s="73">
        <v>0</v>
      </c>
      <c r="H102" s="73">
        <f t="shared" si="13"/>
        <v>0</v>
      </c>
      <c r="I102" s="108">
        <v>0</v>
      </c>
      <c r="J102" s="108">
        <v>0</v>
      </c>
      <c r="K102" s="72">
        <f t="shared" si="14"/>
        <v>0</v>
      </c>
      <c r="L102" s="72">
        <f t="shared" si="15"/>
        <v>0</v>
      </c>
      <c r="M102" s="72">
        <f t="shared" si="16"/>
        <v>0</v>
      </c>
      <c r="N102" s="72">
        <f t="shared" si="17"/>
        <v>0</v>
      </c>
      <c r="O102" s="72">
        <f t="shared" si="18"/>
        <v>0</v>
      </c>
      <c r="P102" s="72">
        <f t="shared" si="19"/>
        <v>0</v>
      </c>
      <c r="Q102" s="109"/>
    </row>
    <row r="103" spans="1:17" s="81" customFormat="1">
      <c r="A103" s="101">
        <f t="shared" si="20"/>
        <v>84</v>
      </c>
      <c r="B103" s="103" t="s">
        <v>65</v>
      </c>
      <c r="C103" s="147" t="s">
        <v>205</v>
      </c>
      <c r="D103" s="105" t="s">
        <v>61</v>
      </c>
      <c r="E103" s="102">
        <v>1</v>
      </c>
      <c r="F103" s="107">
        <v>0</v>
      </c>
      <c r="G103" s="73">
        <v>0</v>
      </c>
      <c r="H103" s="73">
        <f t="shared" si="13"/>
        <v>0</v>
      </c>
      <c r="I103" s="108">
        <v>0</v>
      </c>
      <c r="J103" s="108">
        <v>0</v>
      </c>
      <c r="K103" s="72">
        <f t="shared" si="14"/>
        <v>0</v>
      </c>
      <c r="L103" s="72">
        <f t="shared" si="15"/>
        <v>0</v>
      </c>
      <c r="M103" s="72">
        <f t="shared" si="16"/>
        <v>0</v>
      </c>
      <c r="N103" s="72">
        <f t="shared" si="17"/>
        <v>0</v>
      </c>
      <c r="O103" s="72">
        <f t="shared" si="18"/>
        <v>0</v>
      </c>
      <c r="P103" s="72">
        <f t="shared" si="19"/>
        <v>0</v>
      </c>
      <c r="Q103" s="109"/>
    </row>
    <row r="104" spans="1:17" s="81" customFormat="1">
      <c r="A104" s="101">
        <f t="shared" si="20"/>
        <v>85</v>
      </c>
      <c r="B104" s="103" t="s">
        <v>65</v>
      </c>
      <c r="C104" s="147" t="s">
        <v>206</v>
      </c>
      <c r="D104" s="105" t="s">
        <v>61</v>
      </c>
      <c r="E104" s="102">
        <v>1</v>
      </c>
      <c r="F104" s="107">
        <v>0</v>
      </c>
      <c r="G104" s="73">
        <v>0</v>
      </c>
      <c r="H104" s="73">
        <f t="shared" si="13"/>
        <v>0</v>
      </c>
      <c r="I104" s="108">
        <v>0</v>
      </c>
      <c r="J104" s="108">
        <v>0</v>
      </c>
      <c r="K104" s="72">
        <f t="shared" si="14"/>
        <v>0</v>
      </c>
      <c r="L104" s="72">
        <f t="shared" si="15"/>
        <v>0</v>
      </c>
      <c r="M104" s="72">
        <f t="shared" si="16"/>
        <v>0</v>
      </c>
      <c r="N104" s="72">
        <f t="shared" si="17"/>
        <v>0</v>
      </c>
      <c r="O104" s="72">
        <f t="shared" si="18"/>
        <v>0</v>
      </c>
      <c r="P104" s="72">
        <f t="shared" si="19"/>
        <v>0</v>
      </c>
      <c r="Q104" s="109"/>
    </row>
    <row r="105" spans="1:17" s="81" customFormat="1">
      <c r="A105" s="101">
        <f t="shared" si="20"/>
        <v>86</v>
      </c>
      <c r="B105" s="103" t="s">
        <v>65</v>
      </c>
      <c r="C105" s="147" t="s">
        <v>207</v>
      </c>
      <c r="D105" s="105" t="s">
        <v>61</v>
      </c>
      <c r="E105" s="102">
        <v>1</v>
      </c>
      <c r="F105" s="107">
        <v>0</v>
      </c>
      <c r="G105" s="73">
        <v>0</v>
      </c>
      <c r="H105" s="73">
        <f t="shared" si="13"/>
        <v>0</v>
      </c>
      <c r="I105" s="108">
        <v>0</v>
      </c>
      <c r="J105" s="108">
        <v>0</v>
      </c>
      <c r="K105" s="72">
        <f t="shared" si="14"/>
        <v>0</v>
      </c>
      <c r="L105" s="72">
        <f t="shared" si="15"/>
        <v>0</v>
      </c>
      <c r="M105" s="72">
        <f t="shared" si="16"/>
        <v>0</v>
      </c>
      <c r="N105" s="72">
        <f t="shared" si="17"/>
        <v>0</v>
      </c>
      <c r="O105" s="72">
        <f t="shared" si="18"/>
        <v>0</v>
      </c>
      <c r="P105" s="72">
        <f t="shared" si="19"/>
        <v>0</v>
      </c>
      <c r="Q105" s="109"/>
    </row>
    <row r="106" spans="1:17" s="81" customFormat="1">
      <c r="A106" s="101">
        <f t="shared" si="20"/>
        <v>87</v>
      </c>
      <c r="B106" s="103" t="s">
        <v>65</v>
      </c>
      <c r="C106" s="147" t="s">
        <v>208</v>
      </c>
      <c r="D106" s="105" t="s">
        <v>61</v>
      </c>
      <c r="E106" s="102">
        <v>6</v>
      </c>
      <c r="F106" s="107">
        <v>0</v>
      </c>
      <c r="G106" s="73">
        <v>0</v>
      </c>
      <c r="H106" s="73">
        <f t="shared" si="13"/>
        <v>0</v>
      </c>
      <c r="I106" s="108">
        <v>0</v>
      </c>
      <c r="J106" s="108">
        <v>0</v>
      </c>
      <c r="K106" s="72">
        <f t="shared" si="14"/>
        <v>0</v>
      </c>
      <c r="L106" s="72">
        <f t="shared" si="15"/>
        <v>0</v>
      </c>
      <c r="M106" s="72">
        <f t="shared" si="16"/>
        <v>0</v>
      </c>
      <c r="N106" s="72">
        <f t="shared" si="17"/>
        <v>0</v>
      </c>
      <c r="O106" s="72">
        <f t="shared" si="18"/>
        <v>0</v>
      </c>
      <c r="P106" s="72">
        <f t="shared" si="19"/>
        <v>0</v>
      </c>
      <c r="Q106" s="109"/>
    </row>
    <row r="107" spans="1:17" s="81" customFormat="1">
      <c r="A107" s="101">
        <f t="shared" si="20"/>
        <v>88</v>
      </c>
      <c r="B107" s="103" t="s">
        <v>65</v>
      </c>
      <c r="C107" s="147" t="s">
        <v>209</v>
      </c>
      <c r="D107" s="105" t="s">
        <v>61</v>
      </c>
      <c r="E107" s="102">
        <v>1</v>
      </c>
      <c r="F107" s="107">
        <v>0</v>
      </c>
      <c r="G107" s="73">
        <v>0</v>
      </c>
      <c r="H107" s="73">
        <f t="shared" si="13"/>
        <v>0</v>
      </c>
      <c r="I107" s="108">
        <v>0</v>
      </c>
      <c r="J107" s="108">
        <v>0</v>
      </c>
      <c r="K107" s="72">
        <f t="shared" si="14"/>
        <v>0</v>
      </c>
      <c r="L107" s="72">
        <f t="shared" si="15"/>
        <v>0</v>
      </c>
      <c r="M107" s="72">
        <f t="shared" si="16"/>
        <v>0</v>
      </c>
      <c r="N107" s="72">
        <f t="shared" si="17"/>
        <v>0</v>
      </c>
      <c r="O107" s="72">
        <f t="shared" si="18"/>
        <v>0</v>
      </c>
      <c r="P107" s="72">
        <f t="shared" si="19"/>
        <v>0</v>
      </c>
      <c r="Q107" s="109"/>
    </row>
    <row r="108" spans="1:17" s="81" customFormat="1" ht="26.25">
      <c r="A108" s="101">
        <f t="shared" si="20"/>
        <v>89</v>
      </c>
      <c r="B108" s="103" t="s">
        <v>65</v>
      </c>
      <c r="C108" s="147" t="s">
        <v>210</v>
      </c>
      <c r="D108" s="105" t="s">
        <v>61</v>
      </c>
      <c r="E108" s="102">
        <v>1</v>
      </c>
      <c r="F108" s="107">
        <v>0</v>
      </c>
      <c r="G108" s="73">
        <v>0</v>
      </c>
      <c r="H108" s="73">
        <f t="shared" si="13"/>
        <v>0</v>
      </c>
      <c r="I108" s="108">
        <v>0</v>
      </c>
      <c r="J108" s="108">
        <v>0</v>
      </c>
      <c r="K108" s="72">
        <f t="shared" si="14"/>
        <v>0</v>
      </c>
      <c r="L108" s="72">
        <f t="shared" si="15"/>
        <v>0</v>
      </c>
      <c r="M108" s="72">
        <f t="shared" si="16"/>
        <v>0</v>
      </c>
      <c r="N108" s="72">
        <f t="shared" si="17"/>
        <v>0</v>
      </c>
      <c r="O108" s="72">
        <f t="shared" si="18"/>
        <v>0</v>
      </c>
      <c r="P108" s="72">
        <f t="shared" si="19"/>
        <v>0</v>
      </c>
      <c r="Q108" s="109"/>
    </row>
    <row r="109" spans="1:17" s="81" customFormat="1">
      <c r="A109" s="101">
        <f t="shared" si="20"/>
        <v>90</v>
      </c>
      <c r="B109" s="103" t="s">
        <v>65</v>
      </c>
      <c r="C109" s="147" t="s">
        <v>211</v>
      </c>
      <c r="D109" s="105" t="s">
        <v>61</v>
      </c>
      <c r="E109" s="102">
        <v>2</v>
      </c>
      <c r="F109" s="107">
        <v>0</v>
      </c>
      <c r="G109" s="73">
        <v>0</v>
      </c>
      <c r="H109" s="73">
        <f t="shared" si="13"/>
        <v>0</v>
      </c>
      <c r="I109" s="108">
        <v>0</v>
      </c>
      <c r="J109" s="108">
        <v>0</v>
      </c>
      <c r="K109" s="72">
        <f t="shared" si="14"/>
        <v>0</v>
      </c>
      <c r="L109" s="72">
        <f t="shared" si="15"/>
        <v>0</v>
      </c>
      <c r="M109" s="72">
        <f t="shared" si="16"/>
        <v>0</v>
      </c>
      <c r="N109" s="72">
        <f t="shared" si="17"/>
        <v>0</v>
      </c>
      <c r="O109" s="72">
        <f t="shared" si="18"/>
        <v>0</v>
      </c>
      <c r="P109" s="72">
        <f t="shared" si="19"/>
        <v>0</v>
      </c>
      <c r="Q109" s="109"/>
    </row>
    <row r="110" spans="1:17" s="81" customFormat="1">
      <c r="A110" s="101">
        <f t="shared" si="20"/>
        <v>91</v>
      </c>
      <c r="B110" s="103" t="s">
        <v>65</v>
      </c>
      <c r="C110" s="147" t="s">
        <v>212</v>
      </c>
      <c r="D110" s="105" t="s">
        <v>61</v>
      </c>
      <c r="E110" s="102">
        <v>2</v>
      </c>
      <c r="F110" s="107">
        <v>0</v>
      </c>
      <c r="G110" s="73">
        <v>0</v>
      </c>
      <c r="H110" s="73">
        <f t="shared" si="13"/>
        <v>0</v>
      </c>
      <c r="I110" s="108">
        <v>0</v>
      </c>
      <c r="J110" s="108">
        <v>0</v>
      </c>
      <c r="K110" s="72">
        <f t="shared" si="14"/>
        <v>0</v>
      </c>
      <c r="L110" s="72">
        <f t="shared" si="15"/>
        <v>0</v>
      </c>
      <c r="M110" s="72">
        <f t="shared" si="16"/>
        <v>0</v>
      </c>
      <c r="N110" s="72">
        <f t="shared" si="17"/>
        <v>0</v>
      </c>
      <c r="O110" s="72">
        <f t="shared" si="18"/>
        <v>0</v>
      </c>
      <c r="P110" s="72">
        <f t="shared" si="19"/>
        <v>0</v>
      </c>
      <c r="Q110" s="109"/>
    </row>
    <row r="111" spans="1:17" s="81" customFormat="1">
      <c r="A111" s="101">
        <f t="shared" si="20"/>
        <v>92</v>
      </c>
      <c r="B111" s="103" t="s">
        <v>65</v>
      </c>
      <c r="C111" s="147" t="s">
        <v>213</v>
      </c>
      <c r="D111" s="105" t="s">
        <v>61</v>
      </c>
      <c r="E111" s="102">
        <v>1</v>
      </c>
      <c r="F111" s="107">
        <v>0</v>
      </c>
      <c r="G111" s="73">
        <v>0</v>
      </c>
      <c r="H111" s="73">
        <f t="shared" si="13"/>
        <v>0</v>
      </c>
      <c r="I111" s="108">
        <v>0</v>
      </c>
      <c r="J111" s="108">
        <v>0</v>
      </c>
      <c r="K111" s="72">
        <f t="shared" si="14"/>
        <v>0</v>
      </c>
      <c r="L111" s="72">
        <f t="shared" si="15"/>
        <v>0</v>
      </c>
      <c r="M111" s="72">
        <f t="shared" si="16"/>
        <v>0</v>
      </c>
      <c r="N111" s="72">
        <f t="shared" si="17"/>
        <v>0</v>
      </c>
      <c r="O111" s="72">
        <f t="shared" si="18"/>
        <v>0</v>
      </c>
      <c r="P111" s="72">
        <f t="shared" si="19"/>
        <v>0</v>
      </c>
      <c r="Q111" s="109"/>
    </row>
    <row r="112" spans="1:17" s="81" customFormat="1">
      <c r="A112" s="101">
        <f t="shared" si="20"/>
        <v>93</v>
      </c>
      <c r="B112" s="103" t="s">
        <v>65</v>
      </c>
      <c r="C112" s="147" t="s">
        <v>214</v>
      </c>
      <c r="D112" s="105" t="s">
        <v>61</v>
      </c>
      <c r="E112" s="102">
        <v>2</v>
      </c>
      <c r="F112" s="107">
        <v>0</v>
      </c>
      <c r="G112" s="73">
        <v>0</v>
      </c>
      <c r="H112" s="73">
        <f t="shared" si="13"/>
        <v>0</v>
      </c>
      <c r="I112" s="108">
        <v>0</v>
      </c>
      <c r="J112" s="108">
        <v>0</v>
      </c>
      <c r="K112" s="72">
        <f t="shared" si="14"/>
        <v>0</v>
      </c>
      <c r="L112" s="72">
        <f t="shared" si="15"/>
        <v>0</v>
      </c>
      <c r="M112" s="72">
        <f t="shared" si="16"/>
        <v>0</v>
      </c>
      <c r="N112" s="72">
        <f t="shared" si="17"/>
        <v>0</v>
      </c>
      <c r="O112" s="72">
        <f t="shared" si="18"/>
        <v>0</v>
      </c>
      <c r="P112" s="72">
        <f t="shared" si="19"/>
        <v>0</v>
      </c>
      <c r="Q112" s="109"/>
    </row>
    <row r="113" spans="1:17" s="81" customFormat="1">
      <c r="A113" s="101">
        <f t="shared" si="20"/>
        <v>94</v>
      </c>
      <c r="B113" s="103" t="s">
        <v>65</v>
      </c>
      <c r="C113" s="147" t="s">
        <v>215</v>
      </c>
      <c r="D113" s="105" t="s">
        <v>61</v>
      </c>
      <c r="E113" s="102">
        <v>2</v>
      </c>
      <c r="F113" s="107">
        <v>0</v>
      </c>
      <c r="G113" s="73">
        <v>0</v>
      </c>
      <c r="H113" s="73">
        <f t="shared" si="13"/>
        <v>0</v>
      </c>
      <c r="I113" s="108">
        <v>0</v>
      </c>
      <c r="J113" s="108">
        <v>0</v>
      </c>
      <c r="K113" s="72">
        <f t="shared" si="14"/>
        <v>0</v>
      </c>
      <c r="L113" s="72">
        <f t="shared" si="15"/>
        <v>0</v>
      </c>
      <c r="M113" s="72">
        <f t="shared" si="16"/>
        <v>0</v>
      </c>
      <c r="N113" s="72">
        <f t="shared" si="17"/>
        <v>0</v>
      </c>
      <c r="O113" s="72">
        <f t="shared" si="18"/>
        <v>0</v>
      </c>
      <c r="P113" s="72">
        <f t="shared" si="19"/>
        <v>0</v>
      </c>
      <c r="Q113" s="109"/>
    </row>
    <row r="114" spans="1:17" s="81" customFormat="1">
      <c r="A114" s="101">
        <f t="shared" si="20"/>
        <v>95</v>
      </c>
      <c r="B114" s="103" t="s">
        <v>65</v>
      </c>
      <c r="C114" s="147" t="s">
        <v>216</v>
      </c>
      <c r="D114" s="105" t="s">
        <v>61</v>
      </c>
      <c r="E114" s="102">
        <v>1</v>
      </c>
      <c r="F114" s="107">
        <v>0</v>
      </c>
      <c r="G114" s="73">
        <v>0</v>
      </c>
      <c r="H114" s="73">
        <f t="shared" si="13"/>
        <v>0</v>
      </c>
      <c r="I114" s="108">
        <v>0</v>
      </c>
      <c r="J114" s="108">
        <v>0</v>
      </c>
      <c r="K114" s="72">
        <f t="shared" si="14"/>
        <v>0</v>
      </c>
      <c r="L114" s="72">
        <f t="shared" si="15"/>
        <v>0</v>
      </c>
      <c r="M114" s="72">
        <f t="shared" si="16"/>
        <v>0</v>
      </c>
      <c r="N114" s="72">
        <f t="shared" si="17"/>
        <v>0</v>
      </c>
      <c r="O114" s="72">
        <f t="shared" si="18"/>
        <v>0</v>
      </c>
      <c r="P114" s="72">
        <f t="shared" si="19"/>
        <v>0</v>
      </c>
      <c r="Q114" s="109"/>
    </row>
    <row r="115" spans="1:17" s="81" customFormat="1" ht="26.25">
      <c r="A115" s="101">
        <f t="shared" si="20"/>
        <v>96</v>
      </c>
      <c r="B115" s="103" t="s">
        <v>65</v>
      </c>
      <c r="C115" s="147" t="s">
        <v>217</v>
      </c>
      <c r="D115" s="105" t="s">
        <v>27</v>
      </c>
      <c r="E115" s="102">
        <v>1</v>
      </c>
      <c r="F115" s="107">
        <v>0</v>
      </c>
      <c r="G115" s="73">
        <v>0</v>
      </c>
      <c r="H115" s="73">
        <f t="shared" si="13"/>
        <v>0</v>
      </c>
      <c r="I115" s="108">
        <v>0</v>
      </c>
      <c r="J115" s="108">
        <v>0</v>
      </c>
      <c r="K115" s="72">
        <f t="shared" si="14"/>
        <v>0</v>
      </c>
      <c r="L115" s="72">
        <f t="shared" si="15"/>
        <v>0</v>
      </c>
      <c r="M115" s="72">
        <f t="shared" si="16"/>
        <v>0</v>
      </c>
      <c r="N115" s="72">
        <f t="shared" si="17"/>
        <v>0</v>
      </c>
      <c r="O115" s="72">
        <f t="shared" si="18"/>
        <v>0</v>
      </c>
      <c r="P115" s="72">
        <f t="shared" si="19"/>
        <v>0</v>
      </c>
      <c r="Q115" s="109"/>
    </row>
    <row r="116" spans="1:17" s="81" customFormat="1">
      <c r="A116" s="101">
        <f t="shared" si="20"/>
        <v>97</v>
      </c>
      <c r="B116" s="103" t="s">
        <v>65</v>
      </c>
      <c r="C116" s="147" t="s">
        <v>218</v>
      </c>
      <c r="D116" s="105" t="s">
        <v>61</v>
      </c>
      <c r="E116" s="102">
        <v>1</v>
      </c>
      <c r="F116" s="107">
        <v>0</v>
      </c>
      <c r="G116" s="73">
        <v>0</v>
      </c>
      <c r="H116" s="73">
        <f t="shared" si="13"/>
        <v>0</v>
      </c>
      <c r="I116" s="108">
        <v>0</v>
      </c>
      <c r="J116" s="108">
        <v>0</v>
      </c>
      <c r="K116" s="72">
        <f t="shared" si="14"/>
        <v>0</v>
      </c>
      <c r="L116" s="72">
        <f t="shared" si="15"/>
        <v>0</v>
      </c>
      <c r="M116" s="72">
        <f t="shared" si="16"/>
        <v>0</v>
      </c>
      <c r="N116" s="72">
        <f t="shared" si="17"/>
        <v>0</v>
      </c>
      <c r="O116" s="72">
        <f t="shared" si="18"/>
        <v>0</v>
      </c>
      <c r="P116" s="72">
        <f t="shared" si="19"/>
        <v>0</v>
      </c>
      <c r="Q116" s="109"/>
    </row>
    <row r="117" spans="1:17" s="81" customFormat="1">
      <c r="A117" s="101">
        <f t="shared" si="20"/>
        <v>98</v>
      </c>
      <c r="B117" s="103" t="s">
        <v>65</v>
      </c>
      <c r="C117" s="147" t="s">
        <v>219</v>
      </c>
      <c r="D117" s="105" t="s">
        <v>61</v>
      </c>
      <c r="E117" s="102">
        <v>3</v>
      </c>
      <c r="F117" s="107">
        <v>0</v>
      </c>
      <c r="G117" s="73">
        <v>0</v>
      </c>
      <c r="H117" s="73">
        <f t="shared" si="13"/>
        <v>0</v>
      </c>
      <c r="I117" s="108">
        <v>0</v>
      </c>
      <c r="J117" s="108">
        <v>0</v>
      </c>
      <c r="K117" s="72">
        <f t="shared" si="14"/>
        <v>0</v>
      </c>
      <c r="L117" s="72">
        <f t="shared" si="15"/>
        <v>0</v>
      </c>
      <c r="M117" s="72">
        <f t="shared" si="16"/>
        <v>0</v>
      </c>
      <c r="N117" s="72">
        <f t="shared" si="17"/>
        <v>0</v>
      </c>
      <c r="O117" s="72">
        <f t="shared" si="18"/>
        <v>0</v>
      </c>
      <c r="P117" s="72">
        <f t="shared" si="19"/>
        <v>0</v>
      </c>
      <c r="Q117" s="109"/>
    </row>
    <row r="118" spans="1:17" s="81" customFormat="1" ht="51.75">
      <c r="A118" s="101">
        <f t="shared" si="20"/>
        <v>99</v>
      </c>
      <c r="B118" s="103" t="s">
        <v>65</v>
      </c>
      <c r="C118" s="147" t="s">
        <v>220</v>
      </c>
      <c r="D118" s="105" t="s">
        <v>27</v>
      </c>
      <c r="E118" s="102">
        <v>2</v>
      </c>
      <c r="F118" s="107">
        <v>0</v>
      </c>
      <c r="G118" s="73">
        <v>0</v>
      </c>
      <c r="H118" s="73">
        <f t="shared" si="13"/>
        <v>0</v>
      </c>
      <c r="I118" s="108">
        <v>0</v>
      </c>
      <c r="J118" s="108">
        <v>0</v>
      </c>
      <c r="K118" s="72">
        <f t="shared" si="14"/>
        <v>0</v>
      </c>
      <c r="L118" s="72">
        <f t="shared" si="15"/>
        <v>0</v>
      </c>
      <c r="M118" s="72">
        <f t="shared" si="16"/>
        <v>0</v>
      </c>
      <c r="N118" s="72">
        <f t="shared" si="17"/>
        <v>0</v>
      </c>
      <c r="O118" s="72">
        <f t="shared" si="18"/>
        <v>0</v>
      </c>
      <c r="P118" s="72">
        <f t="shared" si="19"/>
        <v>0</v>
      </c>
      <c r="Q118" s="109"/>
    </row>
    <row r="119" spans="1:17" s="81" customFormat="1">
      <c r="A119" s="101"/>
      <c r="B119" s="103"/>
      <c r="C119" s="150" t="s">
        <v>221</v>
      </c>
      <c r="D119" s="105"/>
      <c r="E119" s="102"/>
      <c r="F119" s="102"/>
      <c r="G119" s="102"/>
      <c r="H119" s="102"/>
      <c r="I119" s="102"/>
      <c r="J119" s="102"/>
      <c r="K119" s="102"/>
      <c r="L119" s="102"/>
      <c r="M119" s="102"/>
      <c r="N119" s="102"/>
      <c r="O119" s="102"/>
      <c r="P119" s="102"/>
      <c r="Q119" s="109"/>
    </row>
    <row r="120" spans="1:17" s="81" customFormat="1" ht="26.25">
      <c r="A120" s="101">
        <v>100</v>
      </c>
      <c r="B120" s="103" t="s">
        <v>65</v>
      </c>
      <c r="C120" s="147" t="s">
        <v>222</v>
      </c>
      <c r="D120" s="105" t="s">
        <v>61</v>
      </c>
      <c r="E120" s="102">
        <v>2</v>
      </c>
      <c r="F120" s="107">
        <v>0</v>
      </c>
      <c r="G120" s="73">
        <v>0</v>
      </c>
      <c r="H120" s="73">
        <f t="shared" si="13"/>
        <v>0</v>
      </c>
      <c r="I120" s="108">
        <v>0</v>
      </c>
      <c r="J120" s="108">
        <v>0</v>
      </c>
      <c r="K120" s="72">
        <f t="shared" si="14"/>
        <v>0</v>
      </c>
      <c r="L120" s="72">
        <f t="shared" si="15"/>
        <v>0</v>
      </c>
      <c r="M120" s="72">
        <f t="shared" si="16"/>
        <v>0</v>
      </c>
      <c r="N120" s="72">
        <f t="shared" si="17"/>
        <v>0</v>
      </c>
      <c r="O120" s="72">
        <f t="shared" si="18"/>
        <v>0</v>
      </c>
      <c r="P120" s="72">
        <f t="shared" si="19"/>
        <v>0</v>
      </c>
      <c r="Q120" s="109"/>
    </row>
    <row r="121" spans="1:17" s="81" customFormat="1">
      <c r="A121" s="101">
        <f t="shared" si="20"/>
        <v>101</v>
      </c>
      <c r="B121" s="103" t="s">
        <v>65</v>
      </c>
      <c r="C121" s="147" t="s">
        <v>223</v>
      </c>
      <c r="D121" s="105" t="s">
        <v>61</v>
      </c>
      <c r="E121" s="102">
        <v>2</v>
      </c>
      <c r="F121" s="107">
        <v>0</v>
      </c>
      <c r="G121" s="73">
        <v>0</v>
      </c>
      <c r="H121" s="73">
        <f t="shared" si="13"/>
        <v>0</v>
      </c>
      <c r="I121" s="108">
        <v>0</v>
      </c>
      <c r="J121" s="108">
        <v>0</v>
      </c>
      <c r="K121" s="72">
        <f t="shared" si="14"/>
        <v>0</v>
      </c>
      <c r="L121" s="72">
        <f t="shared" si="15"/>
        <v>0</v>
      </c>
      <c r="M121" s="72">
        <f t="shared" si="16"/>
        <v>0</v>
      </c>
      <c r="N121" s="72">
        <f t="shared" si="17"/>
        <v>0</v>
      </c>
      <c r="O121" s="72">
        <f t="shared" si="18"/>
        <v>0</v>
      </c>
      <c r="P121" s="72">
        <f t="shared" si="19"/>
        <v>0</v>
      </c>
      <c r="Q121" s="109"/>
    </row>
    <row r="122" spans="1:17" s="81" customFormat="1" ht="39">
      <c r="A122" s="101">
        <f t="shared" si="20"/>
        <v>102</v>
      </c>
      <c r="B122" s="103" t="s">
        <v>65</v>
      </c>
      <c r="C122" s="147" t="s">
        <v>224</v>
      </c>
      <c r="D122" s="105" t="s">
        <v>61</v>
      </c>
      <c r="E122" s="102">
        <v>2</v>
      </c>
      <c r="F122" s="107">
        <v>0</v>
      </c>
      <c r="G122" s="73">
        <v>0</v>
      </c>
      <c r="H122" s="73">
        <f t="shared" si="13"/>
        <v>0</v>
      </c>
      <c r="I122" s="108">
        <v>0</v>
      </c>
      <c r="J122" s="108">
        <v>0</v>
      </c>
      <c r="K122" s="72">
        <f t="shared" si="14"/>
        <v>0</v>
      </c>
      <c r="L122" s="72">
        <f t="shared" si="15"/>
        <v>0</v>
      </c>
      <c r="M122" s="72">
        <f t="shared" si="16"/>
        <v>0</v>
      </c>
      <c r="N122" s="72">
        <f t="shared" si="17"/>
        <v>0</v>
      </c>
      <c r="O122" s="72">
        <f t="shared" si="18"/>
        <v>0</v>
      </c>
      <c r="P122" s="72">
        <f t="shared" si="19"/>
        <v>0</v>
      </c>
      <c r="Q122" s="109"/>
    </row>
    <row r="123" spans="1:17" s="81" customFormat="1" ht="26.25">
      <c r="A123" s="101">
        <f t="shared" si="20"/>
        <v>103</v>
      </c>
      <c r="B123" s="103" t="s">
        <v>65</v>
      </c>
      <c r="C123" s="147" t="s">
        <v>225</v>
      </c>
      <c r="D123" s="105" t="s">
        <v>61</v>
      </c>
      <c r="E123" s="102">
        <v>1</v>
      </c>
      <c r="F123" s="107">
        <v>0</v>
      </c>
      <c r="G123" s="73">
        <v>0</v>
      </c>
      <c r="H123" s="73">
        <f t="shared" si="13"/>
        <v>0</v>
      </c>
      <c r="I123" s="108">
        <v>0</v>
      </c>
      <c r="J123" s="108">
        <v>0</v>
      </c>
      <c r="K123" s="72">
        <f t="shared" si="14"/>
        <v>0</v>
      </c>
      <c r="L123" s="72">
        <f t="shared" si="15"/>
        <v>0</v>
      </c>
      <c r="M123" s="72">
        <f t="shared" si="16"/>
        <v>0</v>
      </c>
      <c r="N123" s="72">
        <f t="shared" si="17"/>
        <v>0</v>
      </c>
      <c r="O123" s="72">
        <f t="shared" si="18"/>
        <v>0</v>
      </c>
      <c r="P123" s="72">
        <f t="shared" si="19"/>
        <v>0</v>
      </c>
      <c r="Q123" s="109"/>
    </row>
    <row r="124" spans="1:17" s="81" customFormat="1" ht="15" customHeight="1">
      <c r="A124" s="101">
        <f t="shared" si="20"/>
        <v>104</v>
      </c>
      <c r="B124" s="103" t="s">
        <v>65</v>
      </c>
      <c r="C124" s="147" t="s">
        <v>226</v>
      </c>
      <c r="D124" s="105" t="s">
        <v>61</v>
      </c>
      <c r="E124" s="102">
        <v>1</v>
      </c>
      <c r="F124" s="107">
        <v>0</v>
      </c>
      <c r="G124" s="73">
        <v>0</v>
      </c>
      <c r="H124" s="73">
        <f t="shared" si="13"/>
        <v>0</v>
      </c>
      <c r="I124" s="108">
        <v>0</v>
      </c>
      <c r="J124" s="108">
        <v>0</v>
      </c>
      <c r="K124" s="72">
        <f t="shared" si="14"/>
        <v>0</v>
      </c>
      <c r="L124" s="72">
        <f t="shared" si="15"/>
        <v>0</v>
      </c>
      <c r="M124" s="72">
        <f t="shared" si="16"/>
        <v>0</v>
      </c>
      <c r="N124" s="72">
        <f t="shared" si="17"/>
        <v>0</v>
      </c>
      <c r="O124" s="72">
        <f t="shared" si="18"/>
        <v>0</v>
      </c>
      <c r="P124" s="72">
        <f t="shared" si="19"/>
        <v>0</v>
      </c>
      <c r="Q124" s="109"/>
    </row>
    <row r="125" spans="1:17" s="81" customFormat="1" ht="15" customHeight="1">
      <c r="A125" s="101">
        <f t="shared" si="20"/>
        <v>105</v>
      </c>
      <c r="B125" s="103" t="s">
        <v>65</v>
      </c>
      <c r="C125" s="147" t="s">
        <v>227</v>
      </c>
      <c r="D125" s="105" t="s">
        <v>61</v>
      </c>
      <c r="E125" s="102">
        <v>2</v>
      </c>
      <c r="F125" s="107">
        <v>0</v>
      </c>
      <c r="G125" s="73">
        <v>0</v>
      </c>
      <c r="H125" s="73">
        <f t="shared" si="13"/>
        <v>0</v>
      </c>
      <c r="I125" s="108">
        <v>0</v>
      </c>
      <c r="J125" s="108">
        <v>0</v>
      </c>
      <c r="K125" s="72">
        <f t="shared" si="14"/>
        <v>0</v>
      </c>
      <c r="L125" s="72">
        <f t="shared" si="15"/>
        <v>0</v>
      </c>
      <c r="M125" s="72">
        <f t="shared" si="16"/>
        <v>0</v>
      </c>
      <c r="N125" s="72">
        <f t="shared" si="17"/>
        <v>0</v>
      </c>
      <c r="O125" s="72">
        <f t="shared" si="18"/>
        <v>0</v>
      </c>
      <c r="P125" s="72">
        <f t="shared" si="19"/>
        <v>0</v>
      </c>
      <c r="Q125" s="109"/>
    </row>
    <row r="126" spans="1:17" s="81" customFormat="1">
      <c r="A126" s="101">
        <f t="shared" si="20"/>
        <v>106</v>
      </c>
      <c r="B126" s="103" t="s">
        <v>65</v>
      </c>
      <c r="C126" s="147" t="s">
        <v>228</v>
      </c>
      <c r="D126" s="105" t="s">
        <v>61</v>
      </c>
      <c r="E126" s="102">
        <v>1</v>
      </c>
      <c r="F126" s="107">
        <v>0</v>
      </c>
      <c r="G126" s="73">
        <v>0</v>
      </c>
      <c r="H126" s="73">
        <f t="shared" si="13"/>
        <v>0</v>
      </c>
      <c r="I126" s="108">
        <v>0</v>
      </c>
      <c r="J126" s="108">
        <v>0</v>
      </c>
      <c r="K126" s="72">
        <f t="shared" si="14"/>
        <v>0</v>
      </c>
      <c r="L126" s="72">
        <f t="shared" si="15"/>
        <v>0</v>
      </c>
      <c r="M126" s="72">
        <f t="shared" si="16"/>
        <v>0</v>
      </c>
      <c r="N126" s="72">
        <f t="shared" si="17"/>
        <v>0</v>
      </c>
      <c r="O126" s="72">
        <f t="shared" si="18"/>
        <v>0</v>
      </c>
      <c r="P126" s="72">
        <f t="shared" si="19"/>
        <v>0</v>
      </c>
      <c r="Q126" s="109"/>
    </row>
    <row r="127" spans="1:17" s="81" customFormat="1" ht="39">
      <c r="A127" s="101">
        <f t="shared" si="20"/>
        <v>107</v>
      </c>
      <c r="B127" s="103" t="s">
        <v>65</v>
      </c>
      <c r="C127" s="147" t="s">
        <v>229</v>
      </c>
      <c r="D127" s="105" t="s">
        <v>27</v>
      </c>
      <c r="E127" s="102">
        <v>1</v>
      </c>
      <c r="F127" s="107">
        <v>0</v>
      </c>
      <c r="G127" s="73">
        <v>0</v>
      </c>
      <c r="H127" s="73">
        <f t="shared" si="13"/>
        <v>0</v>
      </c>
      <c r="I127" s="108">
        <v>0</v>
      </c>
      <c r="J127" s="108">
        <v>0</v>
      </c>
      <c r="K127" s="72">
        <f t="shared" si="14"/>
        <v>0</v>
      </c>
      <c r="L127" s="72">
        <f t="shared" si="15"/>
        <v>0</v>
      </c>
      <c r="M127" s="72">
        <f t="shared" si="16"/>
        <v>0</v>
      </c>
      <c r="N127" s="72">
        <f t="shared" si="17"/>
        <v>0</v>
      </c>
      <c r="O127" s="72">
        <f t="shared" si="18"/>
        <v>0</v>
      </c>
      <c r="P127" s="72">
        <f t="shared" si="19"/>
        <v>0</v>
      </c>
      <c r="Q127" s="109"/>
    </row>
    <row r="128" spans="1:17" s="81" customFormat="1">
      <c r="A128" s="101">
        <f t="shared" si="20"/>
        <v>108</v>
      </c>
      <c r="B128" s="103" t="s">
        <v>65</v>
      </c>
      <c r="C128" s="147" t="s">
        <v>230</v>
      </c>
      <c r="D128" s="105" t="s">
        <v>61</v>
      </c>
      <c r="E128" s="102">
        <v>1</v>
      </c>
      <c r="F128" s="107">
        <v>0</v>
      </c>
      <c r="G128" s="73">
        <v>0</v>
      </c>
      <c r="H128" s="73">
        <f t="shared" si="13"/>
        <v>0</v>
      </c>
      <c r="I128" s="108">
        <v>0</v>
      </c>
      <c r="J128" s="108">
        <v>0</v>
      </c>
      <c r="K128" s="72">
        <f t="shared" si="14"/>
        <v>0</v>
      </c>
      <c r="L128" s="72">
        <f t="shared" si="15"/>
        <v>0</v>
      </c>
      <c r="M128" s="72">
        <f t="shared" si="16"/>
        <v>0</v>
      </c>
      <c r="N128" s="72">
        <f t="shared" si="17"/>
        <v>0</v>
      </c>
      <c r="O128" s="72">
        <f t="shared" si="18"/>
        <v>0</v>
      </c>
      <c r="P128" s="72">
        <f t="shared" si="19"/>
        <v>0</v>
      </c>
      <c r="Q128" s="109"/>
    </row>
    <row r="129" spans="1:17" s="81" customFormat="1">
      <c r="A129" s="101">
        <f t="shared" si="20"/>
        <v>109</v>
      </c>
      <c r="B129" s="103" t="s">
        <v>65</v>
      </c>
      <c r="C129" s="147" t="s">
        <v>231</v>
      </c>
      <c r="D129" s="105" t="s">
        <v>61</v>
      </c>
      <c r="E129" s="102">
        <v>1</v>
      </c>
      <c r="F129" s="107">
        <v>0</v>
      </c>
      <c r="G129" s="73">
        <v>0</v>
      </c>
      <c r="H129" s="73">
        <f t="shared" si="13"/>
        <v>0</v>
      </c>
      <c r="I129" s="108">
        <v>0</v>
      </c>
      <c r="J129" s="108">
        <v>0</v>
      </c>
      <c r="K129" s="72">
        <f t="shared" si="14"/>
        <v>0</v>
      </c>
      <c r="L129" s="72">
        <f t="shared" si="15"/>
        <v>0</v>
      </c>
      <c r="M129" s="72">
        <f t="shared" si="16"/>
        <v>0</v>
      </c>
      <c r="N129" s="72">
        <f t="shared" si="17"/>
        <v>0</v>
      </c>
      <c r="O129" s="72">
        <f t="shared" si="18"/>
        <v>0</v>
      </c>
      <c r="P129" s="72">
        <f t="shared" si="19"/>
        <v>0</v>
      </c>
      <c r="Q129" s="109"/>
    </row>
    <row r="130" spans="1:17" s="81" customFormat="1">
      <c r="A130" s="101">
        <f t="shared" si="20"/>
        <v>110</v>
      </c>
      <c r="B130" s="103" t="s">
        <v>65</v>
      </c>
      <c r="C130" s="147" t="s">
        <v>232</v>
      </c>
      <c r="D130" s="105" t="s">
        <v>61</v>
      </c>
      <c r="E130" s="102">
        <v>1</v>
      </c>
      <c r="F130" s="107">
        <v>0</v>
      </c>
      <c r="G130" s="73">
        <v>0</v>
      </c>
      <c r="H130" s="73">
        <f t="shared" si="13"/>
        <v>0</v>
      </c>
      <c r="I130" s="108">
        <v>0</v>
      </c>
      <c r="J130" s="108">
        <v>0</v>
      </c>
      <c r="K130" s="72">
        <f t="shared" si="14"/>
        <v>0</v>
      </c>
      <c r="L130" s="72">
        <f t="shared" si="15"/>
        <v>0</v>
      </c>
      <c r="M130" s="72">
        <f t="shared" si="16"/>
        <v>0</v>
      </c>
      <c r="N130" s="72">
        <f t="shared" si="17"/>
        <v>0</v>
      </c>
      <c r="O130" s="72">
        <f t="shared" si="18"/>
        <v>0</v>
      </c>
      <c r="P130" s="72">
        <f t="shared" si="19"/>
        <v>0</v>
      </c>
      <c r="Q130" s="109"/>
    </row>
    <row r="131" spans="1:17" s="81" customFormat="1">
      <c r="A131" s="101">
        <f t="shared" si="20"/>
        <v>111</v>
      </c>
      <c r="B131" s="103" t="s">
        <v>65</v>
      </c>
      <c r="C131" s="151" t="s">
        <v>233</v>
      </c>
      <c r="D131" s="105" t="s">
        <v>27</v>
      </c>
      <c r="E131" s="102">
        <v>1</v>
      </c>
      <c r="F131" s="107">
        <v>0</v>
      </c>
      <c r="G131" s="73">
        <v>0</v>
      </c>
      <c r="H131" s="73">
        <f t="shared" si="13"/>
        <v>0</v>
      </c>
      <c r="I131" s="108">
        <v>0</v>
      </c>
      <c r="J131" s="108">
        <v>0</v>
      </c>
      <c r="K131" s="72">
        <f t="shared" si="14"/>
        <v>0</v>
      </c>
      <c r="L131" s="72">
        <f t="shared" si="15"/>
        <v>0</v>
      </c>
      <c r="M131" s="72">
        <f t="shared" si="16"/>
        <v>0</v>
      </c>
      <c r="N131" s="72">
        <f t="shared" si="17"/>
        <v>0</v>
      </c>
      <c r="O131" s="72">
        <f t="shared" si="18"/>
        <v>0</v>
      </c>
      <c r="P131" s="72">
        <f t="shared" si="19"/>
        <v>0</v>
      </c>
      <c r="Q131" s="109"/>
    </row>
    <row r="132" spans="1:17" ht="15" customHeight="1">
      <c r="A132" s="84"/>
      <c r="B132" s="152" t="s">
        <v>56</v>
      </c>
      <c r="C132" s="153"/>
      <c r="D132" s="153"/>
      <c r="E132" s="153"/>
      <c r="F132" s="153"/>
      <c r="G132" s="153"/>
      <c r="H132" s="153"/>
      <c r="I132" s="153"/>
      <c r="J132" s="153"/>
      <c r="K132" s="154"/>
      <c r="L132" s="74">
        <f>SUM(L12:L131)</f>
        <v>0</v>
      </c>
      <c r="M132" s="74">
        <f>SUM(M12:M131)</f>
        <v>0</v>
      </c>
      <c r="N132" s="74">
        <f>SUM(N12:N131)</f>
        <v>0</v>
      </c>
      <c r="O132" s="74">
        <f>SUM(O12:O131)</f>
        <v>0</v>
      </c>
      <c r="P132" s="74">
        <f>SUM(P12:P131)</f>
        <v>0</v>
      </c>
    </row>
    <row r="133" spans="1:17" ht="6.75" customHeight="1">
      <c r="A133" s="58"/>
      <c r="B133" s="75"/>
      <c r="C133" s="75"/>
      <c r="D133" s="75"/>
      <c r="E133" s="135"/>
      <c r="F133" s="75"/>
      <c r="G133" s="75"/>
      <c r="H133" s="75"/>
      <c r="I133" s="75"/>
      <c r="J133" s="75"/>
      <c r="K133" s="75"/>
      <c r="L133" s="75"/>
      <c r="M133" s="76"/>
      <c r="N133" s="76"/>
      <c r="O133" s="76"/>
      <c r="P133" s="76"/>
    </row>
    <row r="134" spans="1:17" ht="6.75" customHeight="1">
      <c r="A134" s="58"/>
      <c r="B134" s="75"/>
      <c r="C134" s="75"/>
      <c r="D134" s="75"/>
      <c r="E134" s="135"/>
      <c r="F134" s="75"/>
      <c r="G134" s="75"/>
      <c r="H134" s="75"/>
      <c r="I134" s="75"/>
      <c r="J134" s="75"/>
      <c r="K134" s="75"/>
      <c r="L134" s="75"/>
      <c r="M134" s="76"/>
      <c r="N134" s="77"/>
      <c r="O134" s="200"/>
      <c r="P134" s="200"/>
    </row>
    <row r="135" spans="1:17" ht="6.75" customHeight="1">
      <c r="A135" s="57"/>
      <c r="B135" s="75"/>
      <c r="C135" s="75"/>
      <c r="D135" s="75"/>
      <c r="E135" s="135"/>
      <c r="F135" s="75"/>
      <c r="G135" s="75"/>
      <c r="H135" s="75"/>
      <c r="I135" s="76"/>
      <c r="J135" s="75"/>
      <c r="K135" s="75"/>
      <c r="L135" s="75"/>
      <c r="M135" s="76"/>
      <c r="N135" s="76"/>
      <c r="O135" s="76"/>
      <c r="P135" s="76"/>
    </row>
    <row r="136" spans="1:17" ht="6.75" customHeight="1">
      <c r="A136" s="58"/>
      <c r="B136" s="75"/>
      <c r="C136" s="75"/>
      <c r="D136" s="75"/>
      <c r="E136" s="135"/>
      <c r="F136" s="75"/>
      <c r="G136" s="75"/>
      <c r="H136" s="75"/>
      <c r="I136" s="75"/>
      <c r="J136" s="75"/>
      <c r="K136" s="111"/>
      <c r="L136" s="75"/>
      <c r="M136" s="76"/>
      <c r="N136" s="76"/>
      <c r="O136" s="76"/>
      <c r="P136" s="76"/>
    </row>
    <row r="137" spans="1:17">
      <c r="A137" s="57" t="s">
        <v>21</v>
      </c>
      <c r="C137" s="134" t="str">
        <f>'Būv koptāme'!B27</f>
        <v xml:space="preserve">SIA "           " </v>
      </c>
      <c r="D137" s="55"/>
      <c r="E137" s="135"/>
      <c r="F137" s="75"/>
      <c r="G137" s="75"/>
      <c r="H137" s="75"/>
      <c r="I137" s="75"/>
      <c r="J137" s="75"/>
      <c r="K137" s="75"/>
      <c r="L137" s="75"/>
      <c r="M137" s="76"/>
      <c r="N137" s="76"/>
      <c r="O137" s="76"/>
      <c r="P137" s="76"/>
    </row>
    <row r="138" spans="1:17" ht="18">
      <c r="A138" s="58"/>
      <c r="C138" s="79" t="s">
        <v>22</v>
      </c>
    </row>
    <row r="139" spans="1:17" ht="18">
      <c r="A139" s="57" t="str">
        <f>'Kopsav 1'!A26</f>
        <v xml:space="preserve">Tāme sastādīta </v>
      </c>
      <c r="C139" s="79"/>
    </row>
    <row r="140" spans="1:17" ht="18">
      <c r="A140" s="58"/>
      <c r="C140" s="79"/>
    </row>
    <row r="141" spans="1:17">
      <c r="A141" s="57" t="s">
        <v>23</v>
      </c>
      <c r="C141" s="78"/>
    </row>
    <row r="142" spans="1:17" ht="18">
      <c r="A142" s="58"/>
      <c r="C142" s="79" t="s">
        <v>22</v>
      </c>
    </row>
    <row r="143" spans="1:17">
      <c r="A143" s="55" t="s">
        <v>24</v>
      </c>
      <c r="C143" s="95"/>
    </row>
    <row r="144" spans="1:17">
      <c r="A144" s="58"/>
    </row>
  </sheetData>
  <mergeCells count="7">
    <mergeCell ref="O134:P134"/>
    <mergeCell ref="A1:P1"/>
    <mergeCell ref="A2:P2"/>
    <mergeCell ref="A3:P3"/>
    <mergeCell ref="G10:G11"/>
    <mergeCell ref="H10:K10"/>
    <mergeCell ref="L10:P10"/>
  </mergeCells>
  <pageMargins left="0.70866141732283472" right="0.70866141732283472" top="0.74803149606299213" bottom="0.74803149606299213" header="0.31496062992125984" footer="0.31496062992125984"/>
  <pageSetup paperSize="9" scale="75" orientation="landscape"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D8ECF-89EB-4B54-A990-0462569F454E}">
  <sheetPr>
    <tabColor theme="0"/>
  </sheetPr>
  <dimension ref="A1:Q71"/>
  <sheetViews>
    <sheetView zoomScaleNormal="100" zoomScaleSheetLayoutView="100" workbookViewId="0">
      <selection activeCell="U16" sqref="U16"/>
    </sheetView>
  </sheetViews>
  <sheetFormatPr defaultColWidth="9.140625" defaultRowHeight="15"/>
  <cols>
    <col min="1" max="1" width="3.7109375" style="55" customWidth="1"/>
    <col min="2" max="2" width="8.5703125" style="55" customWidth="1"/>
    <col min="3" max="3" width="39" style="55" customWidth="1"/>
    <col min="4" max="4" width="6.7109375" style="58" customWidth="1"/>
    <col min="5" max="5" width="7.140625" style="58" customWidth="1"/>
    <col min="6" max="6" width="7.42578125" style="58" customWidth="1"/>
    <col min="7" max="7" width="7" style="58" customWidth="1"/>
    <col min="8" max="8" width="6.5703125" style="58" customWidth="1"/>
    <col min="9" max="9" width="8.140625" style="58" customWidth="1"/>
    <col min="10" max="10" width="7.28515625" style="58" customWidth="1"/>
    <col min="11" max="11" width="9" style="58" customWidth="1"/>
    <col min="12" max="12" width="9.28515625" style="58" customWidth="1"/>
    <col min="13" max="13" width="9.42578125" style="58" customWidth="1"/>
    <col min="14" max="14" width="10" style="58" customWidth="1"/>
    <col min="15" max="15" width="10.42578125" style="58" customWidth="1"/>
    <col min="16" max="16" width="11.140625" style="58" customWidth="1"/>
    <col min="17" max="16384" width="9.140625" style="55"/>
  </cols>
  <sheetData>
    <row r="1" spans="1:17">
      <c r="A1" s="201" t="s">
        <v>39</v>
      </c>
      <c r="B1" s="201"/>
      <c r="C1" s="201"/>
      <c r="D1" s="201"/>
      <c r="E1" s="201"/>
      <c r="F1" s="201"/>
      <c r="G1" s="201"/>
      <c r="H1" s="201"/>
      <c r="I1" s="201"/>
      <c r="J1" s="201"/>
      <c r="K1" s="201"/>
      <c r="L1" s="201"/>
      <c r="M1" s="201"/>
      <c r="N1" s="201"/>
      <c r="O1" s="201"/>
      <c r="P1" s="201"/>
    </row>
    <row r="2" spans="1:17">
      <c r="A2" s="202" t="s">
        <v>237</v>
      </c>
      <c r="B2" s="202"/>
      <c r="C2" s="202"/>
      <c r="D2" s="202"/>
      <c r="E2" s="202"/>
      <c r="F2" s="202"/>
      <c r="G2" s="202"/>
      <c r="H2" s="202"/>
      <c r="I2" s="202"/>
      <c r="J2" s="202"/>
      <c r="K2" s="202"/>
      <c r="L2" s="202"/>
      <c r="M2" s="202"/>
      <c r="N2" s="202"/>
      <c r="O2" s="202"/>
      <c r="P2" s="202"/>
    </row>
    <row r="3" spans="1:17" ht="18">
      <c r="A3" s="203" t="s">
        <v>19</v>
      </c>
      <c r="B3" s="203"/>
      <c r="C3" s="203"/>
      <c r="D3" s="203"/>
      <c r="E3" s="203"/>
      <c r="F3" s="203"/>
      <c r="G3" s="203"/>
      <c r="H3" s="203"/>
      <c r="I3" s="203"/>
      <c r="J3" s="203"/>
      <c r="K3" s="203"/>
      <c r="L3" s="203"/>
      <c r="M3" s="203"/>
      <c r="N3" s="203"/>
      <c r="O3" s="203"/>
      <c r="P3" s="203"/>
    </row>
    <row r="4" spans="1:17">
      <c r="A4" s="31" t="str">
        <f>'Būv koptāme'!A12</f>
        <v>Būves nosaukums: Siltumapgādes sistēma.</v>
      </c>
      <c r="B4" s="56"/>
      <c r="C4" s="57"/>
    </row>
    <row r="5" spans="1:17">
      <c r="A5" s="182" t="str">
        <f>'Būv koptāme'!A13</f>
        <v xml:space="preserve">Objekta nosaukums: APKURES KATLU MĀJAS RĪGĀ, JELGAVAS IELĀ 37 (2.TROLEJBUSU PARKS) ATJAUNOŠANAS BŪVPROJEKTS
</v>
      </c>
      <c r="B5" s="182"/>
      <c r="C5" s="182"/>
      <c r="D5" s="182"/>
      <c r="E5" s="182"/>
      <c r="F5" s="182"/>
      <c r="G5" s="182"/>
      <c r="H5" s="182"/>
      <c r="I5" s="182"/>
      <c r="J5" s="182"/>
      <c r="K5" s="182"/>
      <c r="L5" s="182"/>
      <c r="M5" s="182"/>
      <c r="N5" s="182"/>
      <c r="O5" s="182"/>
      <c r="P5" s="182"/>
    </row>
    <row r="6" spans="1:17">
      <c r="A6" s="31" t="str">
        <f>'Būv koptāme'!A14</f>
        <v>Objekta adrese: Jelgavas ielā 37 , Rīgā</v>
      </c>
      <c r="C6" s="59"/>
    </row>
    <row r="7" spans="1:17">
      <c r="A7" s="31" t="str">
        <f>'Būv koptāme'!A15</f>
        <v xml:space="preserve">Pasūtījuma Nr.: 
</v>
      </c>
    </row>
    <row r="8" spans="1:17">
      <c r="A8" s="57"/>
      <c r="M8" s="55"/>
      <c r="N8" s="60" t="s">
        <v>20</v>
      </c>
      <c r="O8" s="61">
        <f>P62</f>
        <v>0</v>
      </c>
      <c r="P8" s="62" t="s">
        <v>9</v>
      </c>
    </row>
    <row r="9" spans="1:17" s="59" customFormat="1">
      <c r="A9" s="58"/>
      <c r="O9" s="52" t="str">
        <f>Demontāža!O9</f>
        <v xml:space="preserve">Tāme sastādīta </v>
      </c>
    </row>
    <row r="10" spans="1:17">
      <c r="A10" s="63"/>
      <c r="B10" s="63"/>
      <c r="C10" s="64"/>
      <c r="D10" s="65"/>
      <c r="E10" s="65"/>
      <c r="F10" s="66"/>
      <c r="G10" s="204" t="s">
        <v>54</v>
      </c>
      <c r="H10" s="206" t="s">
        <v>10</v>
      </c>
      <c r="I10" s="207"/>
      <c r="J10" s="207"/>
      <c r="K10" s="208"/>
      <c r="L10" s="209" t="s">
        <v>11</v>
      </c>
      <c r="M10" s="209"/>
      <c r="N10" s="209"/>
      <c r="O10" s="209"/>
      <c r="P10" s="209"/>
    </row>
    <row r="11" spans="1:17" ht="104.25" customHeight="1">
      <c r="A11" s="67" t="s">
        <v>2</v>
      </c>
      <c r="B11" s="67" t="s">
        <v>12</v>
      </c>
      <c r="C11" s="68" t="s">
        <v>13</v>
      </c>
      <c r="D11" s="67" t="s">
        <v>14</v>
      </c>
      <c r="E11" s="67" t="s">
        <v>15</v>
      </c>
      <c r="F11" s="69" t="s">
        <v>16</v>
      </c>
      <c r="G11" s="205"/>
      <c r="H11" s="70" t="s">
        <v>42</v>
      </c>
      <c r="I11" s="90" t="s">
        <v>43</v>
      </c>
      <c r="J11" s="90" t="s">
        <v>44</v>
      </c>
      <c r="K11" s="90" t="s">
        <v>45</v>
      </c>
      <c r="L11" s="85" t="s">
        <v>25</v>
      </c>
      <c r="M11" s="71" t="s">
        <v>42</v>
      </c>
      <c r="N11" s="90" t="s">
        <v>43</v>
      </c>
      <c r="O11" s="90" t="s">
        <v>44</v>
      </c>
      <c r="P11" s="85" t="s">
        <v>46</v>
      </c>
    </row>
    <row r="12" spans="1:17">
      <c r="A12" s="117"/>
      <c r="B12" s="117"/>
      <c r="C12" s="155" t="s">
        <v>238</v>
      </c>
      <c r="D12" s="117"/>
      <c r="E12" s="117"/>
      <c r="F12" s="118"/>
      <c r="G12" s="116"/>
      <c r="H12" s="119"/>
      <c r="I12" s="120"/>
      <c r="J12" s="120"/>
      <c r="K12" s="120"/>
      <c r="L12" s="116"/>
      <c r="M12" s="121"/>
      <c r="N12" s="120"/>
      <c r="O12" s="120"/>
      <c r="P12" s="116"/>
    </row>
    <row r="13" spans="1:17">
      <c r="A13" s="84">
        <v>1</v>
      </c>
      <c r="B13" s="103" t="s">
        <v>65</v>
      </c>
      <c r="C13" s="156" t="s">
        <v>239</v>
      </c>
      <c r="D13" s="84" t="s">
        <v>27</v>
      </c>
      <c r="E13" s="27">
        <v>2</v>
      </c>
      <c r="F13" s="27">
        <v>0</v>
      </c>
      <c r="G13" s="73">
        <v>0</v>
      </c>
      <c r="H13" s="73">
        <v>0</v>
      </c>
      <c r="I13" s="27">
        <v>0</v>
      </c>
      <c r="J13" s="27">
        <v>0</v>
      </c>
      <c r="K13" s="27">
        <f t="shared" ref="K13" si="0">J13+I13+H13</f>
        <v>0</v>
      </c>
      <c r="L13" s="27">
        <f t="shared" ref="L13" si="1">F13*E13</f>
        <v>0</v>
      </c>
      <c r="M13" s="27">
        <f t="shared" ref="M13" si="2">H13*E13</f>
        <v>0</v>
      </c>
      <c r="N13" s="27">
        <f t="shared" ref="N13" si="3">I13*E13</f>
        <v>0</v>
      </c>
      <c r="O13" s="27">
        <f t="shared" ref="O13" si="4">J13*E13</f>
        <v>0</v>
      </c>
      <c r="P13" s="27">
        <f t="shared" ref="P13" si="5">O13+N13+M13</f>
        <v>0</v>
      </c>
      <c r="Q13" s="110"/>
    </row>
    <row r="14" spans="1:17">
      <c r="A14" s="84">
        <f>A13+1</f>
        <v>2</v>
      </c>
      <c r="B14" s="103" t="s">
        <v>65</v>
      </c>
      <c r="C14" s="149" t="s">
        <v>240</v>
      </c>
      <c r="D14" s="142" t="s">
        <v>27</v>
      </c>
      <c r="E14" s="27">
        <v>2</v>
      </c>
      <c r="F14" s="27">
        <v>0</v>
      </c>
      <c r="G14" s="73">
        <v>0</v>
      </c>
      <c r="H14" s="73">
        <f t="shared" ref="H14:H61" si="6">G14*F14</f>
        <v>0</v>
      </c>
      <c r="I14" s="27">
        <v>0</v>
      </c>
      <c r="J14" s="27">
        <v>0</v>
      </c>
      <c r="K14" s="27">
        <f t="shared" ref="K14:K61" si="7">J14+I14+H14</f>
        <v>0</v>
      </c>
      <c r="L14" s="27">
        <f t="shared" ref="L14" si="8">F14*E14</f>
        <v>0</v>
      </c>
      <c r="M14" s="27">
        <f t="shared" ref="M14" si="9">H14*E14</f>
        <v>0</v>
      </c>
      <c r="N14" s="27">
        <f t="shared" ref="N14" si="10">I14*E14</f>
        <v>0</v>
      </c>
      <c r="O14" s="27">
        <f t="shared" ref="O14" si="11">J14*E14</f>
        <v>0</v>
      </c>
      <c r="P14" s="27">
        <f t="shared" ref="P14" si="12">O14+N14+M14</f>
        <v>0</v>
      </c>
      <c r="Q14" s="110"/>
    </row>
    <row r="15" spans="1:17" ht="15" customHeight="1">
      <c r="A15" s="136">
        <f t="shared" ref="A15:A61" si="13">A14+1</f>
        <v>3</v>
      </c>
      <c r="B15" s="103" t="s">
        <v>65</v>
      </c>
      <c r="C15" s="149" t="s">
        <v>241</v>
      </c>
      <c r="D15" s="142" t="s">
        <v>27</v>
      </c>
      <c r="E15" s="102">
        <v>1</v>
      </c>
      <c r="F15" s="27">
        <v>0</v>
      </c>
      <c r="G15" s="73">
        <v>0</v>
      </c>
      <c r="H15" s="73">
        <f t="shared" si="6"/>
        <v>0</v>
      </c>
      <c r="I15" s="27">
        <v>0</v>
      </c>
      <c r="J15" s="27">
        <v>0</v>
      </c>
      <c r="K15" s="27">
        <f t="shared" si="7"/>
        <v>0</v>
      </c>
      <c r="L15" s="27">
        <f t="shared" ref="L15:L61" si="14">F15*E15</f>
        <v>0</v>
      </c>
      <c r="M15" s="27">
        <f t="shared" ref="M15:M61" si="15">H15*E15</f>
        <v>0</v>
      </c>
      <c r="N15" s="27">
        <f t="shared" ref="N15:N61" si="16">I15*E15</f>
        <v>0</v>
      </c>
      <c r="O15" s="27">
        <f t="shared" ref="O15:O61" si="17">J15*E15</f>
        <v>0</v>
      </c>
      <c r="P15" s="27">
        <f t="shared" ref="P15:P61" si="18">O15+N15+M15</f>
        <v>0</v>
      </c>
      <c r="Q15" s="110"/>
    </row>
    <row r="16" spans="1:17">
      <c r="A16" s="136">
        <f t="shared" si="13"/>
        <v>4</v>
      </c>
      <c r="B16" s="103" t="s">
        <v>65</v>
      </c>
      <c r="C16" s="149" t="s">
        <v>242</v>
      </c>
      <c r="D16" s="142" t="s">
        <v>27</v>
      </c>
      <c r="E16" s="102">
        <v>2</v>
      </c>
      <c r="F16" s="27">
        <v>0</v>
      </c>
      <c r="G16" s="73">
        <v>0</v>
      </c>
      <c r="H16" s="73">
        <f t="shared" si="6"/>
        <v>0</v>
      </c>
      <c r="I16" s="27">
        <v>0</v>
      </c>
      <c r="J16" s="27">
        <v>0</v>
      </c>
      <c r="K16" s="27">
        <f t="shared" si="7"/>
        <v>0</v>
      </c>
      <c r="L16" s="27">
        <f t="shared" si="14"/>
        <v>0</v>
      </c>
      <c r="M16" s="27">
        <f t="shared" si="15"/>
        <v>0</v>
      </c>
      <c r="N16" s="27">
        <f t="shared" si="16"/>
        <v>0</v>
      </c>
      <c r="O16" s="27">
        <f t="shared" si="17"/>
        <v>0</v>
      </c>
      <c r="P16" s="27">
        <f t="shared" si="18"/>
        <v>0</v>
      </c>
      <c r="Q16" s="110"/>
    </row>
    <row r="17" spans="1:17">
      <c r="A17" s="136">
        <f t="shared" si="13"/>
        <v>5</v>
      </c>
      <c r="B17" s="103" t="s">
        <v>65</v>
      </c>
      <c r="C17" s="149" t="s">
        <v>243</v>
      </c>
      <c r="D17" s="142" t="s">
        <v>27</v>
      </c>
      <c r="E17" s="102">
        <v>1</v>
      </c>
      <c r="F17" s="27">
        <v>0</v>
      </c>
      <c r="G17" s="73">
        <v>0</v>
      </c>
      <c r="H17" s="73">
        <f t="shared" si="6"/>
        <v>0</v>
      </c>
      <c r="I17" s="27">
        <v>0</v>
      </c>
      <c r="J17" s="27">
        <v>0</v>
      </c>
      <c r="K17" s="27">
        <f t="shared" si="7"/>
        <v>0</v>
      </c>
      <c r="L17" s="27">
        <f t="shared" si="14"/>
        <v>0</v>
      </c>
      <c r="M17" s="27">
        <f t="shared" si="15"/>
        <v>0</v>
      </c>
      <c r="N17" s="27">
        <f t="shared" si="16"/>
        <v>0</v>
      </c>
      <c r="O17" s="27">
        <f t="shared" si="17"/>
        <v>0</v>
      </c>
      <c r="P17" s="27">
        <f t="shared" si="18"/>
        <v>0</v>
      </c>
      <c r="Q17" s="110"/>
    </row>
    <row r="18" spans="1:17">
      <c r="A18" s="136">
        <f t="shared" si="13"/>
        <v>6</v>
      </c>
      <c r="B18" s="103" t="s">
        <v>65</v>
      </c>
      <c r="C18" s="149" t="s">
        <v>244</v>
      </c>
      <c r="D18" s="142" t="s">
        <v>27</v>
      </c>
      <c r="E18" s="102">
        <v>2</v>
      </c>
      <c r="F18" s="27">
        <v>0</v>
      </c>
      <c r="G18" s="73">
        <v>0</v>
      </c>
      <c r="H18" s="73">
        <f t="shared" si="6"/>
        <v>0</v>
      </c>
      <c r="I18" s="27">
        <v>0</v>
      </c>
      <c r="J18" s="27">
        <v>0</v>
      </c>
      <c r="K18" s="27">
        <f t="shared" si="7"/>
        <v>0</v>
      </c>
      <c r="L18" s="27">
        <f t="shared" si="14"/>
        <v>0</v>
      </c>
      <c r="M18" s="27">
        <f t="shared" si="15"/>
        <v>0</v>
      </c>
      <c r="N18" s="27">
        <f t="shared" si="16"/>
        <v>0</v>
      </c>
      <c r="O18" s="27">
        <f t="shared" si="17"/>
        <v>0</v>
      </c>
      <c r="P18" s="27">
        <f t="shared" si="18"/>
        <v>0</v>
      </c>
      <c r="Q18" s="110"/>
    </row>
    <row r="19" spans="1:17">
      <c r="A19" s="136">
        <f t="shared" si="13"/>
        <v>7</v>
      </c>
      <c r="B19" s="103" t="s">
        <v>65</v>
      </c>
      <c r="C19" s="149" t="s">
        <v>245</v>
      </c>
      <c r="D19" s="142" t="s">
        <v>27</v>
      </c>
      <c r="E19" s="102">
        <v>1</v>
      </c>
      <c r="F19" s="27">
        <v>0</v>
      </c>
      <c r="G19" s="73">
        <v>0</v>
      </c>
      <c r="H19" s="73">
        <f t="shared" si="6"/>
        <v>0</v>
      </c>
      <c r="I19" s="27">
        <v>0</v>
      </c>
      <c r="J19" s="27">
        <v>0</v>
      </c>
      <c r="K19" s="27">
        <f t="shared" si="7"/>
        <v>0</v>
      </c>
      <c r="L19" s="27">
        <f t="shared" si="14"/>
        <v>0</v>
      </c>
      <c r="M19" s="27">
        <f t="shared" si="15"/>
        <v>0</v>
      </c>
      <c r="N19" s="27">
        <f t="shared" si="16"/>
        <v>0</v>
      </c>
      <c r="O19" s="27">
        <f t="shared" si="17"/>
        <v>0</v>
      </c>
      <c r="P19" s="27">
        <f t="shared" si="18"/>
        <v>0</v>
      </c>
      <c r="Q19" s="110"/>
    </row>
    <row r="20" spans="1:17">
      <c r="A20" s="136">
        <f t="shared" si="13"/>
        <v>8</v>
      </c>
      <c r="B20" s="103" t="s">
        <v>65</v>
      </c>
      <c r="C20" s="149" t="s">
        <v>246</v>
      </c>
      <c r="D20" s="106" t="s">
        <v>17</v>
      </c>
      <c r="E20" s="102">
        <v>7</v>
      </c>
      <c r="F20" s="27">
        <v>0</v>
      </c>
      <c r="G20" s="73">
        <v>0</v>
      </c>
      <c r="H20" s="73">
        <f t="shared" si="6"/>
        <v>0</v>
      </c>
      <c r="I20" s="27">
        <v>0</v>
      </c>
      <c r="J20" s="27">
        <v>0</v>
      </c>
      <c r="K20" s="27">
        <f t="shared" si="7"/>
        <v>0</v>
      </c>
      <c r="L20" s="27">
        <f t="shared" si="14"/>
        <v>0</v>
      </c>
      <c r="M20" s="27">
        <f t="shared" si="15"/>
        <v>0</v>
      </c>
      <c r="N20" s="27">
        <f t="shared" si="16"/>
        <v>0</v>
      </c>
      <c r="O20" s="27">
        <f t="shared" si="17"/>
        <v>0</v>
      </c>
      <c r="P20" s="27">
        <f t="shared" si="18"/>
        <v>0</v>
      </c>
      <c r="Q20" s="110"/>
    </row>
    <row r="21" spans="1:17">
      <c r="A21" s="136">
        <f t="shared" si="13"/>
        <v>9</v>
      </c>
      <c r="B21" s="103" t="s">
        <v>65</v>
      </c>
      <c r="C21" s="149" t="s">
        <v>247</v>
      </c>
      <c r="D21" s="106" t="s">
        <v>27</v>
      </c>
      <c r="E21" s="102">
        <v>2</v>
      </c>
      <c r="F21" s="27">
        <v>0</v>
      </c>
      <c r="G21" s="73">
        <v>0</v>
      </c>
      <c r="H21" s="73">
        <f t="shared" si="6"/>
        <v>0</v>
      </c>
      <c r="I21" s="27">
        <v>0</v>
      </c>
      <c r="J21" s="27">
        <v>0</v>
      </c>
      <c r="K21" s="27">
        <f t="shared" si="7"/>
        <v>0</v>
      </c>
      <c r="L21" s="27">
        <f t="shared" si="14"/>
        <v>0</v>
      </c>
      <c r="M21" s="27">
        <f t="shared" si="15"/>
        <v>0</v>
      </c>
      <c r="N21" s="27">
        <f t="shared" si="16"/>
        <v>0</v>
      </c>
      <c r="O21" s="27">
        <f t="shared" si="17"/>
        <v>0</v>
      </c>
      <c r="P21" s="27">
        <f t="shared" si="18"/>
        <v>0</v>
      </c>
      <c r="Q21" s="110"/>
    </row>
    <row r="22" spans="1:17">
      <c r="A22" s="136">
        <f t="shared" si="13"/>
        <v>10</v>
      </c>
      <c r="B22" s="103" t="s">
        <v>65</v>
      </c>
      <c r="C22" s="149" t="s">
        <v>248</v>
      </c>
      <c r="D22" s="106" t="s">
        <v>27</v>
      </c>
      <c r="E22" s="102">
        <v>1</v>
      </c>
      <c r="F22" s="27">
        <v>0</v>
      </c>
      <c r="G22" s="73">
        <v>0</v>
      </c>
      <c r="H22" s="73">
        <f t="shared" si="6"/>
        <v>0</v>
      </c>
      <c r="I22" s="27">
        <v>0</v>
      </c>
      <c r="J22" s="27">
        <v>0</v>
      </c>
      <c r="K22" s="27">
        <f t="shared" si="7"/>
        <v>0</v>
      </c>
      <c r="L22" s="27">
        <f t="shared" si="14"/>
        <v>0</v>
      </c>
      <c r="M22" s="27">
        <f t="shared" si="15"/>
        <v>0</v>
      </c>
      <c r="N22" s="27">
        <f t="shared" si="16"/>
        <v>0</v>
      </c>
      <c r="O22" s="27">
        <f t="shared" si="17"/>
        <v>0</v>
      </c>
      <c r="P22" s="27">
        <f t="shared" si="18"/>
        <v>0</v>
      </c>
      <c r="Q22" s="110"/>
    </row>
    <row r="23" spans="1:17">
      <c r="A23" s="136"/>
      <c r="B23" s="103"/>
      <c r="C23" s="155" t="s">
        <v>249</v>
      </c>
      <c r="D23" s="106"/>
      <c r="E23" s="102"/>
      <c r="F23" s="102"/>
      <c r="G23" s="102"/>
      <c r="H23" s="102"/>
      <c r="I23" s="102"/>
      <c r="J23" s="102"/>
      <c r="K23" s="102"/>
      <c r="L23" s="102"/>
      <c r="M23" s="102"/>
      <c r="N23" s="102"/>
      <c r="O23" s="102"/>
      <c r="P23" s="102"/>
      <c r="Q23" s="110"/>
    </row>
    <row r="24" spans="1:17">
      <c r="A24" s="136">
        <v>11</v>
      </c>
      <c r="B24" s="103" t="s">
        <v>65</v>
      </c>
      <c r="C24" s="149" t="s">
        <v>250</v>
      </c>
      <c r="D24" s="106" t="s">
        <v>61</v>
      </c>
      <c r="E24" s="102">
        <v>2</v>
      </c>
      <c r="F24" s="27">
        <v>0</v>
      </c>
      <c r="G24" s="73">
        <v>0</v>
      </c>
      <c r="H24" s="73">
        <f t="shared" si="6"/>
        <v>0</v>
      </c>
      <c r="I24" s="27">
        <v>0</v>
      </c>
      <c r="J24" s="27">
        <v>0</v>
      </c>
      <c r="K24" s="27">
        <f t="shared" si="7"/>
        <v>0</v>
      </c>
      <c r="L24" s="27">
        <f t="shared" si="14"/>
        <v>0</v>
      </c>
      <c r="M24" s="27">
        <f t="shared" si="15"/>
        <v>0</v>
      </c>
      <c r="N24" s="27">
        <f t="shared" si="16"/>
        <v>0</v>
      </c>
      <c r="O24" s="27">
        <f t="shared" si="17"/>
        <v>0</v>
      </c>
      <c r="P24" s="27">
        <f t="shared" si="18"/>
        <v>0</v>
      </c>
      <c r="Q24" s="110"/>
    </row>
    <row r="25" spans="1:17" ht="26.25">
      <c r="A25" s="136">
        <f t="shared" si="13"/>
        <v>12</v>
      </c>
      <c r="B25" s="103" t="s">
        <v>65</v>
      </c>
      <c r="C25" s="157" t="s">
        <v>251</v>
      </c>
      <c r="D25" s="106" t="s">
        <v>61</v>
      </c>
      <c r="E25" s="102">
        <v>1</v>
      </c>
      <c r="F25" s="27">
        <v>0</v>
      </c>
      <c r="G25" s="73">
        <v>0</v>
      </c>
      <c r="H25" s="73">
        <f t="shared" si="6"/>
        <v>0</v>
      </c>
      <c r="I25" s="27">
        <v>0</v>
      </c>
      <c r="J25" s="27">
        <v>0</v>
      </c>
      <c r="K25" s="27">
        <f t="shared" si="7"/>
        <v>0</v>
      </c>
      <c r="L25" s="27">
        <f t="shared" si="14"/>
        <v>0</v>
      </c>
      <c r="M25" s="27">
        <f t="shared" si="15"/>
        <v>0</v>
      </c>
      <c r="N25" s="27">
        <f t="shared" si="16"/>
        <v>0</v>
      </c>
      <c r="O25" s="27">
        <f t="shared" si="17"/>
        <v>0</v>
      </c>
      <c r="P25" s="27">
        <f t="shared" si="18"/>
        <v>0</v>
      </c>
      <c r="Q25" s="110"/>
    </row>
    <row r="26" spans="1:17">
      <c r="A26" s="136">
        <f t="shared" si="13"/>
        <v>13</v>
      </c>
      <c r="B26" s="103" t="s">
        <v>65</v>
      </c>
      <c r="C26" s="149" t="s">
        <v>252</v>
      </c>
      <c r="D26" s="106" t="s">
        <v>61</v>
      </c>
      <c r="E26" s="102">
        <v>1</v>
      </c>
      <c r="F26" s="27">
        <v>0</v>
      </c>
      <c r="G26" s="73">
        <v>0</v>
      </c>
      <c r="H26" s="73">
        <f t="shared" si="6"/>
        <v>0</v>
      </c>
      <c r="I26" s="27">
        <v>0</v>
      </c>
      <c r="J26" s="27">
        <v>0</v>
      </c>
      <c r="K26" s="27">
        <f t="shared" si="7"/>
        <v>0</v>
      </c>
      <c r="L26" s="27">
        <f t="shared" si="14"/>
        <v>0</v>
      </c>
      <c r="M26" s="27">
        <f t="shared" si="15"/>
        <v>0</v>
      </c>
      <c r="N26" s="27">
        <f t="shared" si="16"/>
        <v>0</v>
      </c>
      <c r="O26" s="27">
        <f t="shared" si="17"/>
        <v>0</v>
      </c>
      <c r="P26" s="27">
        <f t="shared" si="18"/>
        <v>0</v>
      </c>
      <c r="Q26" s="110"/>
    </row>
    <row r="27" spans="1:17">
      <c r="A27" s="136">
        <f t="shared" si="13"/>
        <v>14</v>
      </c>
      <c r="B27" s="103" t="s">
        <v>65</v>
      </c>
      <c r="C27" s="149" t="s">
        <v>253</v>
      </c>
      <c r="D27" s="106" t="s">
        <v>27</v>
      </c>
      <c r="E27" s="102">
        <v>2</v>
      </c>
      <c r="F27" s="27">
        <v>0</v>
      </c>
      <c r="G27" s="73">
        <v>0</v>
      </c>
      <c r="H27" s="73">
        <f t="shared" si="6"/>
        <v>0</v>
      </c>
      <c r="I27" s="27">
        <v>0</v>
      </c>
      <c r="J27" s="27">
        <v>0</v>
      </c>
      <c r="K27" s="27">
        <f t="shared" si="7"/>
        <v>0</v>
      </c>
      <c r="L27" s="27">
        <f t="shared" si="14"/>
        <v>0</v>
      </c>
      <c r="M27" s="27">
        <f t="shared" si="15"/>
        <v>0</v>
      </c>
      <c r="N27" s="27">
        <f t="shared" si="16"/>
        <v>0</v>
      </c>
      <c r="O27" s="27">
        <f t="shared" si="17"/>
        <v>0</v>
      </c>
      <c r="P27" s="27">
        <f t="shared" si="18"/>
        <v>0</v>
      </c>
      <c r="Q27" s="110"/>
    </row>
    <row r="28" spans="1:17">
      <c r="A28" s="136"/>
      <c r="B28" s="103"/>
      <c r="C28" s="155" t="s">
        <v>254</v>
      </c>
      <c r="D28" s="106"/>
      <c r="E28" s="102"/>
      <c r="F28" s="102"/>
      <c r="G28" s="102"/>
      <c r="H28" s="102"/>
      <c r="I28" s="102"/>
      <c r="J28" s="102"/>
      <c r="K28" s="102"/>
      <c r="L28" s="102"/>
      <c r="M28" s="102"/>
      <c r="N28" s="102"/>
      <c r="O28" s="102"/>
      <c r="P28" s="102"/>
      <c r="Q28" s="110"/>
    </row>
    <row r="29" spans="1:17" ht="26.25">
      <c r="A29" s="136">
        <v>15</v>
      </c>
      <c r="B29" s="103" t="s">
        <v>65</v>
      </c>
      <c r="C29" s="149" t="s">
        <v>255</v>
      </c>
      <c r="D29" s="106" t="s">
        <v>61</v>
      </c>
      <c r="E29" s="102">
        <v>1</v>
      </c>
      <c r="F29" s="27">
        <v>0</v>
      </c>
      <c r="G29" s="73">
        <v>0</v>
      </c>
      <c r="H29" s="73">
        <f t="shared" si="6"/>
        <v>0</v>
      </c>
      <c r="I29" s="27">
        <v>0</v>
      </c>
      <c r="J29" s="27">
        <v>0</v>
      </c>
      <c r="K29" s="27">
        <f t="shared" si="7"/>
        <v>0</v>
      </c>
      <c r="L29" s="27">
        <f t="shared" si="14"/>
        <v>0</v>
      </c>
      <c r="M29" s="27">
        <f t="shared" si="15"/>
        <v>0</v>
      </c>
      <c r="N29" s="27">
        <f t="shared" si="16"/>
        <v>0</v>
      </c>
      <c r="O29" s="27">
        <f t="shared" si="17"/>
        <v>0</v>
      </c>
      <c r="P29" s="27">
        <f t="shared" si="18"/>
        <v>0</v>
      </c>
      <c r="Q29" s="110"/>
    </row>
    <row r="30" spans="1:17" ht="15" customHeight="1">
      <c r="A30" s="136">
        <f t="shared" si="13"/>
        <v>16</v>
      </c>
      <c r="B30" s="103" t="s">
        <v>65</v>
      </c>
      <c r="C30" s="149" t="s">
        <v>256</v>
      </c>
      <c r="D30" s="106" t="s">
        <v>61</v>
      </c>
      <c r="E30" s="102">
        <v>1</v>
      </c>
      <c r="F30" s="27">
        <v>0</v>
      </c>
      <c r="G30" s="73">
        <v>0</v>
      </c>
      <c r="H30" s="73">
        <f t="shared" si="6"/>
        <v>0</v>
      </c>
      <c r="I30" s="27">
        <v>0</v>
      </c>
      <c r="J30" s="27">
        <v>0</v>
      </c>
      <c r="K30" s="27">
        <f t="shared" si="7"/>
        <v>0</v>
      </c>
      <c r="L30" s="27">
        <f t="shared" si="14"/>
        <v>0</v>
      </c>
      <c r="M30" s="27">
        <f t="shared" si="15"/>
        <v>0</v>
      </c>
      <c r="N30" s="27">
        <f t="shared" si="16"/>
        <v>0</v>
      </c>
      <c r="O30" s="27">
        <f t="shared" si="17"/>
        <v>0</v>
      </c>
      <c r="P30" s="27">
        <f t="shared" si="18"/>
        <v>0</v>
      </c>
      <c r="Q30" s="110"/>
    </row>
    <row r="31" spans="1:17" ht="26.25">
      <c r="A31" s="136">
        <f t="shared" si="13"/>
        <v>17</v>
      </c>
      <c r="B31" s="103" t="s">
        <v>65</v>
      </c>
      <c r="C31" s="149" t="s">
        <v>257</v>
      </c>
      <c r="D31" s="106" t="s">
        <v>61</v>
      </c>
      <c r="E31" s="102">
        <v>1</v>
      </c>
      <c r="F31" s="27">
        <v>0</v>
      </c>
      <c r="G31" s="73">
        <v>0</v>
      </c>
      <c r="H31" s="73">
        <f t="shared" si="6"/>
        <v>0</v>
      </c>
      <c r="I31" s="27">
        <v>0</v>
      </c>
      <c r="J31" s="27">
        <v>0</v>
      </c>
      <c r="K31" s="27">
        <f t="shared" si="7"/>
        <v>0</v>
      </c>
      <c r="L31" s="27">
        <f t="shared" si="14"/>
        <v>0</v>
      </c>
      <c r="M31" s="27">
        <f t="shared" si="15"/>
        <v>0</v>
      </c>
      <c r="N31" s="27">
        <f t="shared" si="16"/>
        <v>0</v>
      </c>
      <c r="O31" s="27">
        <f t="shared" si="17"/>
        <v>0</v>
      </c>
      <c r="P31" s="27">
        <f t="shared" si="18"/>
        <v>0</v>
      </c>
      <c r="Q31" s="110"/>
    </row>
    <row r="32" spans="1:17">
      <c r="A32" s="136">
        <f t="shared" si="13"/>
        <v>18</v>
      </c>
      <c r="B32" s="103" t="s">
        <v>65</v>
      </c>
      <c r="C32" s="149" t="s">
        <v>258</v>
      </c>
      <c r="D32" s="106" t="s">
        <v>61</v>
      </c>
      <c r="E32" s="102">
        <v>2</v>
      </c>
      <c r="F32" s="27">
        <v>0</v>
      </c>
      <c r="G32" s="73">
        <v>0</v>
      </c>
      <c r="H32" s="73">
        <f t="shared" si="6"/>
        <v>0</v>
      </c>
      <c r="I32" s="27">
        <v>0</v>
      </c>
      <c r="J32" s="27">
        <v>0</v>
      </c>
      <c r="K32" s="27">
        <f t="shared" si="7"/>
        <v>0</v>
      </c>
      <c r="L32" s="27">
        <f t="shared" si="14"/>
        <v>0</v>
      </c>
      <c r="M32" s="27">
        <f t="shared" si="15"/>
        <v>0</v>
      </c>
      <c r="N32" s="27">
        <f t="shared" si="16"/>
        <v>0</v>
      </c>
      <c r="O32" s="27">
        <f t="shared" si="17"/>
        <v>0</v>
      </c>
      <c r="P32" s="27">
        <f t="shared" si="18"/>
        <v>0</v>
      </c>
      <c r="Q32" s="110"/>
    </row>
    <row r="33" spans="1:17">
      <c r="A33" s="136">
        <f t="shared" si="13"/>
        <v>19</v>
      </c>
      <c r="B33" s="103" t="s">
        <v>65</v>
      </c>
      <c r="C33" s="149" t="s">
        <v>259</v>
      </c>
      <c r="D33" s="106" t="s">
        <v>61</v>
      </c>
      <c r="E33" s="102">
        <v>1</v>
      </c>
      <c r="F33" s="27">
        <v>0</v>
      </c>
      <c r="G33" s="73">
        <v>0</v>
      </c>
      <c r="H33" s="73">
        <f t="shared" si="6"/>
        <v>0</v>
      </c>
      <c r="I33" s="27">
        <v>0</v>
      </c>
      <c r="J33" s="27">
        <v>0</v>
      </c>
      <c r="K33" s="27">
        <f t="shared" si="7"/>
        <v>0</v>
      </c>
      <c r="L33" s="27">
        <f t="shared" si="14"/>
        <v>0</v>
      </c>
      <c r="M33" s="27">
        <f t="shared" si="15"/>
        <v>0</v>
      </c>
      <c r="N33" s="27">
        <f t="shared" si="16"/>
        <v>0</v>
      </c>
      <c r="O33" s="27">
        <f t="shared" si="17"/>
        <v>0</v>
      </c>
      <c r="P33" s="27">
        <f t="shared" si="18"/>
        <v>0</v>
      </c>
      <c r="Q33" s="110"/>
    </row>
    <row r="34" spans="1:17">
      <c r="A34" s="136"/>
      <c r="B34" s="103"/>
      <c r="C34" s="155" t="s">
        <v>260</v>
      </c>
      <c r="D34" s="106"/>
      <c r="E34" s="102"/>
      <c r="F34" s="102"/>
      <c r="G34" s="102"/>
      <c r="H34" s="102"/>
      <c r="I34" s="102"/>
      <c r="J34" s="102"/>
      <c r="K34" s="102"/>
      <c r="L34" s="102"/>
      <c r="M34" s="102"/>
      <c r="N34" s="102"/>
      <c r="O34" s="102"/>
      <c r="P34" s="102"/>
      <c r="Q34" s="110"/>
    </row>
    <row r="35" spans="1:17" ht="26.25">
      <c r="A35" s="136">
        <v>20</v>
      </c>
      <c r="B35" s="103" t="s">
        <v>65</v>
      </c>
      <c r="C35" s="149" t="s">
        <v>261</v>
      </c>
      <c r="D35" s="106" t="s">
        <v>17</v>
      </c>
      <c r="E35" s="102">
        <v>70</v>
      </c>
      <c r="F35" s="27">
        <v>0</v>
      </c>
      <c r="G35" s="73">
        <v>0</v>
      </c>
      <c r="H35" s="73">
        <f t="shared" si="6"/>
        <v>0</v>
      </c>
      <c r="I35" s="27">
        <v>0</v>
      </c>
      <c r="J35" s="27">
        <v>0</v>
      </c>
      <c r="K35" s="27">
        <f t="shared" si="7"/>
        <v>0</v>
      </c>
      <c r="L35" s="27">
        <f t="shared" si="14"/>
        <v>0</v>
      </c>
      <c r="M35" s="27">
        <f t="shared" si="15"/>
        <v>0</v>
      </c>
      <c r="N35" s="27">
        <f t="shared" si="16"/>
        <v>0</v>
      </c>
      <c r="O35" s="27">
        <f t="shared" si="17"/>
        <v>0</v>
      </c>
      <c r="P35" s="27">
        <f t="shared" si="18"/>
        <v>0</v>
      </c>
      <c r="Q35" s="110"/>
    </row>
    <row r="36" spans="1:17">
      <c r="A36" s="136">
        <f t="shared" si="13"/>
        <v>21</v>
      </c>
      <c r="B36" s="103" t="s">
        <v>65</v>
      </c>
      <c r="C36" s="149" t="s">
        <v>262</v>
      </c>
      <c r="D36" s="106" t="s">
        <v>17</v>
      </c>
      <c r="E36" s="102">
        <v>50</v>
      </c>
      <c r="F36" s="27">
        <v>0</v>
      </c>
      <c r="G36" s="73">
        <v>0</v>
      </c>
      <c r="H36" s="73">
        <f t="shared" si="6"/>
        <v>0</v>
      </c>
      <c r="I36" s="27">
        <v>0</v>
      </c>
      <c r="J36" s="27">
        <v>0</v>
      </c>
      <c r="K36" s="27">
        <f t="shared" si="7"/>
        <v>0</v>
      </c>
      <c r="L36" s="27">
        <f t="shared" si="14"/>
        <v>0</v>
      </c>
      <c r="M36" s="27">
        <f t="shared" si="15"/>
        <v>0</v>
      </c>
      <c r="N36" s="27">
        <f t="shared" si="16"/>
        <v>0</v>
      </c>
      <c r="O36" s="27">
        <f t="shared" si="17"/>
        <v>0</v>
      </c>
      <c r="P36" s="27">
        <f t="shared" si="18"/>
        <v>0</v>
      </c>
      <c r="Q36" s="110"/>
    </row>
    <row r="37" spans="1:17">
      <c r="A37" s="136"/>
      <c r="B37" s="103"/>
      <c r="C37" s="155" t="s">
        <v>263</v>
      </c>
      <c r="D37" s="106"/>
      <c r="E37" s="102"/>
      <c r="F37" s="102"/>
      <c r="G37" s="102"/>
      <c r="H37" s="102"/>
      <c r="I37" s="102"/>
      <c r="J37" s="102"/>
      <c r="K37" s="102"/>
      <c r="L37" s="102"/>
      <c r="M37" s="102"/>
      <c r="N37" s="102"/>
      <c r="O37" s="102"/>
      <c r="P37" s="102"/>
      <c r="Q37" s="110"/>
    </row>
    <row r="38" spans="1:17">
      <c r="A38" s="136">
        <v>22</v>
      </c>
      <c r="B38" s="103" t="s">
        <v>65</v>
      </c>
      <c r="C38" s="149" t="s">
        <v>264</v>
      </c>
      <c r="D38" s="106" t="s">
        <v>61</v>
      </c>
      <c r="E38" s="102">
        <v>1</v>
      </c>
      <c r="F38" s="27">
        <v>0</v>
      </c>
      <c r="G38" s="73">
        <v>0</v>
      </c>
      <c r="H38" s="73">
        <f t="shared" si="6"/>
        <v>0</v>
      </c>
      <c r="I38" s="27">
        <v>0</v>
      </c>
      <c r="J38" s="27">
        <v>0</v>
      </c>
      <c r="K38" s="27">
        <f t="shared" si="7"/>
        <v>0</v>
      </c>
      <c r="L38" s="27">
        <f t="shared" si="14"/>
        <v>0</v>
      </c>
      <c r="M38" s="27">
        <f t="shared" si="15"/>
        <v>0</v>
      </c>
      <c r="N38" s="27">
        <f t="shared" si="16"/>
        <v>0</v>
      </c>
      <c r="O38" s="27">
        <f t="shared" si="17"/>
        <v>0</v>
      </c>
      <c r="P38" s="27">
        <f t="shared" si="18"/>
        <v>0</v>
      </c>
      <c r="Q38" s="110"/>
    </row>
    <row r="39" spans="1:17" ht="26.25">
      <c r="A39" s="136">
        <f t="shared" si="13"/>
        <v>23</v>
      </c>
      <c r="B39" s="103" t="s">
        <v>65</v>
      </c>
      <c r="C39" s="149" t="s">
        <v>265</v>
      </c>
      <c r="D39" s="106" t="s">
        <v>61</v>
      </c>
      <c r="E39" s="102">
        <v>1</v>
      </c>
      <c r="F39" s="27">
        <v>0</v>
      </c>
      <c r="G39" s="73">
        <v>0</v>
      </c>
      <c r="H39" s="73">
        <f t="shared" si="6"/>
        <v>0</v>
      </c>
      <c r="I39" s="27">
        <v>0</v>
      </c>
      <c r="J39" s="27">
        <v>0</v>
      </c>
      <c r="K39" s="27">
        <f t="shared" si="7"/>
        <v>0</v>
      </c>
      <c r="L39" s="27">
        <f t="shared" si="14"/>
        <v>0</v>
      </c>
      <c r="M39" s="27">
        <f t="shared" si="15"/>
        <v>0</v>
      </c>
      <c r="N39" s="27">
        <f t="shared" si="16"/>
        <v>0</v>
      </c>
      <c r="O39" s="27">
        <f t="shared" si="17"/>
        <v>0</v>
      </c>
      <c r="P39" s="27">
        <f t="shared" si="18"/>
        <v>0</v>
      </c>
      <c r="Q39" s="110"/>
    </row>
    <row r="40" spans="1:17" ht="26.25">
      <c r="A40" s="136">
        <f t="shared" si="13"/>
        <v>24</v>
      </c>
      <c r="B40" s="103" t="s">
        <v>65</v>
      </c>
      <c r="C40" s="149" t="s">
        <v>266</v>
      </c>
      <c r="D40" s="106" t="s">
        <v>61</v>
      </c>
      <c r="E40" s="102">
        <v>1</v>
      </c>
      <c r="F40" s="27">
        <v>0</v>
      </c>
      <c r="G40" s="73">
        <v>0</v>
      </c>
      <c r="H40" s="73">
        <f t="shared" si="6"/>
        <v>0</v>
      </c>
      <c r="I40" s="27">
        <v>0</v>
      </c>
      <c r="J40" s="27">
        <v>0</v>
      </c>
      <c r="K40" s="27">
        <f t="shared" si="7"/>
        <v>0</v>
      </c>
      <c r="L40" s="27">
        <f t="shared" si="14"/>
        <v>0</v>
      </c>
      <c r="M40" s="27">
        <f t="shared" si="15"/>
        <v>0</v>
      </c>
      <c r="N40" s="27">
        <f t="shared" si="16"/>
        <v>0</v>
      </c>
      <c r="O40" s="27">
        <f t="shared" si="17"/>
        <v>0</v>
      </c>
      <c r="P40" s="27">
        <f t="shared" si="18"/>
        <v>0</v>
      </c>
      <c r="Q40" s="110"/>
    </row>
    <row r="41" spans="1:17">
      <c r="A41" s="136">
        <f t="shared" si="13"/>
        <v>25</v>
      </c>
      <c r="B41" s="103" t="s">
        <v>65</v>
      </c>
      <c r="C41" s="149" t="s">
        <v>267</v>
      </c>
      <c r="D41" s="106" t="s">
        <v>61</v>
      </c>
      <c r="E41" s="102">
        <v>5</v>
      </c>
      <c r="F41" s="27">
        <v>0</v>
      </c>
      <c r="G41" s="73">
        <v>0</v>
      </c>
      <c r="H41" s="73">
        <f t="shared" si="6"/>
        <v>0</v>
      </c>
      <c r="I41" s="27">
        <v>0</v>
      </c>
      <c r="J41" s="27">
        <v>0</v>
      </c>
      <c r="K41" s="27">
        <f t="shared" si="7"/>
        <v>0</v>
      </c>
      <c r="L41" s="27">
        <f t="shared" si="14"/>
        <v>0</v>
      </c>
      <c r="M41" s="27">
        <f t="shared" si="15"/>
        <v>0</v>
      </c>
      <c r="N41" s="27">
        <f t="shared" si="16"/>
        <v>0</v>
      </c>
      <c r="O41" s="27">
        <f t="shared" si="17"/>
        <v>0</v>
      </c>
      <c r="P41" s="27">
        <f t="shared" si="18"/>
        <v>0</v>
      </c>
      <c r="Q41" s="110"/>
    </row>
    <row r="42" spans="1:17">
      <c r="A42" s="136">
        <f t="shared" si="13"/>
        <v>26</v>
      </c>
      <c r="B42" s="103" t="s">
        <v>65</v>
      </c>
      <c r="C42" s="149" t="s">
        <v>268</v>
      </c>
      <c r="D42" s="106" t="s">
        <v>61</v>
      </c>
      <c r="E42" s="102">
        <v>5</v>
      </c>
      <c r="F42" s="27">
        <v>0</v>
      </c>
      <c r="G42" s="73">
        <v>0</v>
      </c>
      <c r="H42" s="73">
        <f t="shared" si="6"/>
        <v>0</v>
      </c>
      <c r="I42" s="27">
        <v>0</v>
      </c>
      <c r="J42" s="27">
        <v>0</v>
      </c>
      <c r="K42" s="27">
        <f t="shared" si="7"/>
        <v>0</v>
      </c>
      <c r="L42" s="27">
        <f t="shared" si="14"/>
        <v>0</v>
      </c>
      <c r="M42" s="27">
        <f t="shared" si="15"/>
        <v>0</v>
      </c>
      <c r="N42" s="27">
        <f t="shared" si="16"/>
        <v>0</v>
      </c>
      <c r="O42" s="27">
        <f t="shared" si="17"/>
        <v>0</v>
      </c>
      <c r="P42" s="27">
        <f t="shared" si="18"/>
        <v>0</v>
      </c>
      <c r="Q42" s="110"/>
    </row>
    <row r="43" spans="1:17">
      <c r="A43" s="136">
        <f t="shared" si="13"/>
        <v>27</v>
      </c>
      <c r="B43" s="103" t="s">
        <v>65</v>
      </c>
      <c r="C43" s="149" t="s">
        <v>269</v>
      </c>
      <c r="D43" s="106" t="s">
        <v>61</v>
      </c>
      <c r="E43" s="102">
        <v>9</v>
      </c>
      <c r="F43" s="27">
        <v>0</v>
      </c>
      <c r="G43" s="73">
        <v>0</v>
      </c>
      <c r="H43" s="73">
        <f t="shared" si="6"/>
        <v>0</v>
      </c>
      <c r="I43" s="27">
        <v>0</v>
      </c>
      <c r="J43" s="27">
        <v>0</v>
      </c>
      <c r="K43" s="27">
        <f t="shared" si="7"/>
        <v>0</v>
      </c>
      <c r="L43" s="27">
        <f t="shared" si="14"/>
        <v>0</v>
      </c>
      <c r="M43" s="27">
        <f t="shared" si="15"/>
        <v>0</v>
      </c>
      <c r="N43" s="27">
        <f t="shared" si="16"/>
        <v>0</v>
      </c>
      <c r="O43" s="27">
        <f t="shared" si="17"/>
        <v>0</v>
      </c>
      <c r="P43" s="27">
        <f t="shared" si="18"/>
        <v>0</v>
      </c>
      <c r="Q43" s="110"/>
    </row>
    <row r="44" spans="1:17">
      <c r="A44" s="136">
        <f t="shared" si="13"/>
        <v>28</v>
      </c>
      <c r="B44" s="103" t="s">
        <v>65</v>
      </c>
      <c r="C44" s="149" t="s">
        <v>270</v>
      </c>
      <c r="D44" s="106" t="s">
        <v>61</v>
      </c>
      <c r="E44" s="102">
        <v>1</v>
      </c>
      <c r="F44" s="27">
        <v>0</v>
      </c>
      <c r="G44" s="73">
        <v>0</v>
      </c>
      <c r="H44" s="73">
        <f t="shared" si="6"/>
        <v>0</v>
      </c>
      <c r="I44" s="27">
        <v>0</v>
      </c>
      <c r="J44" s="27">
        <v>0</v>
      </c>
      <c r="K44" s="27">
        <f t="shared" si="7"/>
        <v>0</v>
      </c>
      <c r="L44" s="27">
        <f t="shared" si="14"/>
        <v>0</v>
      </c>
      <c r="M44" s="27">
        <f t="shared" si="15"/>
        <v>0</v>
      </c>
      <c r="N44" s="27">
        <f t="shared" si="16"/>
        <v>0</v>
      </c>
      <c r="O44" s="27">
        <f t="shared" si="17"/>
        <v>0</v>
      </c>
      <c r="P44" s="27">
        <f t="shared" si="18"/>
        <v>0</v>
      </c>
      <c r="Q44" s="110"/>
    </row>
    <row r="45" spans="1:17" ht="15" customHeight="1">
      <c r="A45" s="136">
        <f t="shared" si="13"/>
        <v>29</v>
      </c>
      <c r="B45" s="103" t="s">
        <v>65</v>
      </c>
      <c r="C45" s="149" t="s">
        <v>271</v>
      </c>
      <c r="D45" s="106" t="s">
        <v>61</v>
      </c>
      <c r="E45" s="102">
        <v>1</v>
      </c>
      <c r="F45" s="27">
        <v>0</v>
      </c>
      <c r="G45" s="73">
        <v>0</v>
      </c>
      <c r="H45" s="73">
        <f t="shared" si="6"/>
        <v>0</v>
      </c>
      <c r="I45" s="27">
        <v>0</v>
      </c>
      <c r="J45" s="27">
        <v>0</v>
      </c>
      <c r="K45" s="27">
        <f t="shared" si="7"/>
        <v>0</v>
      </c>
      <c r="L45" s="27">
        <f t="shared" si="14"/>
        <v>0</v>
      </c>
      <c r="M45" s="27">
        <f t="shared" si="15"/>
        <v>0</v>
      </c>
      <c r="N45" s="27">
        <f t="shared" si="16"/>
        <v>0</v>
      </c>
      <c r="O45" s="27">
        <f t="shared" si="17"/>
        <v>0</v>
      </c>
      <c r="P45" s="27">
        <f t="shared" si="18"/>
        <v>0</v>
      </c>
      <c r="Q45" s="110"/>
    </row>
    <row r="46" spans="1:17">
      <c r="A46" s="136">
        <f t="shared" si="13"/>
        <v>30</v>
      </c>
      <c r="B46" s="103" t="s">
        <v>65</v>
      </c>
      <c r="C46" s="149" t="s">
        <v>272</v>
      </c>
      <c r="D46" s="106" t="s">
        <v>61</v>
      </c>
      <c r="E46" s="102">
        <v>1</v>
      </c>
      <c r="F46" s="27">
        <v>0</v>
      </c>
      <c r="G46" s="73">
        <v>0</v>
      </c>
      <c r="H46" s="73">
        <f t="shared" si="6"/>
        <v>0</v>
      </c>
      <c r="I46" s="27">
        <v>0</v>
      </c>
      <c r="J46" s="27">
        <v>0</v>
      </c>
      <c r="K46" s="27">
        <f t="shared" si="7"/>
        <v>0</v>
      </c>
      <c r="L46" s="27">
        <f t="shared" si="14"/>
        <v>0</v>
      </c>
      <c r="M46" s="27">
        <f t="shared" si="15"/>
        <v>0</v>
      </c>
      <c r="N46" s="27">
        <f t="shared" si="16"/>
        <v>0</v>
      </c>
      <c r="O46" s="27">
        <f t="shared" si="17"/>
        <v>0</v>
      </c>
      <c r="P46" s="27">
        <f t="shared" si="18"/>
        <v>0</v>
      </c>
      <c r="Q46" s="110"/>
    </row>
    <row r="47" spans="1:17">
      <c r="A47" s="136">
        <f t="shared" si="13"/>
        <v>31</v>
      </c>
      <c r="B47" s="103" t="s">
        <v>65</v>
      </c>
      <c r="C47" s="149" t="s">
        <v>273</v>
      </c>
      <c r="D47" s="106" t="s">
        <v>61</v>
      </c>
      <c r="E47" s="102">
        <v>1</v>
      </c>
      <c r="F47" s="27">
        <v>0</v>
      </c>
      <c r="G47" s="73">
        <v>0</v>
      </c>
      <c r="H47" s="73">
        <f t="shared" si="6"/>
        <v>0</v>
      </c>
      <c r="I47" s="27">
        <v>0</v>
      </c>
      <c r="J47" s="27">
        <v>0</v>
      </c>
      <c r="K47" s="27">
        <f t="shared" si="7"/>
        <v>0</v>
      </c>
      <c r="L47" s="27">
        <f t="shared" si="14"/>
        <v>0</v>
      </c>
      <c r="M47" s="27">
        <f t="shared" si="15"/>
        <v>0</v>
      </c>
      <c r="N47" s="27">
        <f t="shared" si="16"/>
        <v>0</v>
      </c>
      <c r="O47" s="27">
        <f t="shared" si="17"/>
        <v>0</v>
      </c>
      <c r="P47" s="27">
        <f t="shared" si="18"/>
        <v>0</v>
      </c>
      <c r="Q47" s="110"/>
    </row>
    <row r="48" spans="1:17">
      <c r="A48" s="136">
        <f t="shared" si="13"/>
        <v>32</v>
      </c>
      <c r="B48" s="103" t="s">
        <v>65</v>
      </c>
      <c r="C48" s="149" t="s">
        <v>274</v>
      </c>
      <c r="D48" s="106" t="s">
        <v>61</v>
      </c>
      <c r="E48" s="102">
        <v>2</v>
      </c>
      <c r="F48" s="27">
        <v>0</v>
      </c>
      <c r="G48" s="73">
        <v>0</v>
      </c>
      <c r="H48" s="73">
        <f t="shared" si="6"/>
        <v>0</v>
      </c>
      <c r="I48" s="27">
        <v>0</v>
      </c>
      <c r="J48" s="27">
        <v>0</v>
      </c>
      <c r="K48" s="27">
        <f t="shared" si="7"/>
        <v>0</v>
      </c>
      <c r="L48" s="27">
        <f t="shared" si="14"/>
        <v>0</v>
      </c>
      <c r="M48" s="27">
        <f t="shared" si="15"/>
        <v>0</v>
      </c>
      <c r="N48" s="27">
        <f t="shared" si="16"/>
        <v>0</v>
      </c>
      <c r="O48" s="27">
        <f t="shared" si="17"/>
        <v>0</v>
      </c>
      <c r="P48" s="27">
        <f t="shared" si="18"/>
        <v>0</v>
      </c>
      <c r="Q48" s="110"/>
    </row>
    <row r="49" spans="1:17">
      <c r="A49" s="136">
        <f t="shared" si="13"/>
        <v>33</v>
      </c>
      <c r="B49" s="103" t="s">
        <v>65</v>
      </c>
      <c r="C49" s="149" t="s">
        <v>275</v>
      </c>
      <c r="D49" s="106" t="s">
        <v>61</v>
      </c>
      <c r="E49" s="102">
        <v>1</v>
      </c>
      <c r="F49" s="27">
        <v>0</v>
      </c>
      <c r="G49" s="73">
        <v>0</v>
      </c>
      <c r="H49" s="73">
        <f t="shared" si="6"/>
        <v>0</v>
      </c>
      <c r="I49" s="27">
        <v>0</v>
      </c>
      <c r="J49" s="27">
        <v>0</v>
      </c>
      <c r="K49" s="27">
        <f t="shared" si="7"/>
        <v>0</v>
      </c>
      <c r="L49" s="27">
        <f t="shared" si="14"/>
        <v>0</v>
      </c>
      <c r="M49" s="27">
        <f t="shared" si="15"/>
        <v>0</v>
      </c>
      <c r="N49" s="27">
        <f t="shared" si="16"/>
        <v>0</v>
      </c>
      <c r="O49" s="27">
        <f t="shared" si="17"/>
        <v>0</v>
      </c>
      <c r="P49" s="27">
        <f t="shared" si="18"/>
        <v>0</v>
      </c>
      <c r="Q49" s="110"/>
    </row>
    <row r="50" spans="1:17">
      <c r="A50" s="136">
        <f t="shared" si="13"/>
        <v>34</v>
      </c>
      <c r="B50" s="103" t="s">
        <v>65</v>
      </c>
      <c r="C50" s="149" t="s">
        <v>276</v>
      </c>
      <c r="D50" s="106" t="s">
        <v>27</v>
      </c>
      <c r="E50" s="102">
        <v>1</v>
      </c>
      <c r="F50" s="27">
        <v>0</v>
      </c>
      <c r="G50" s="73">
        <v>0</v>
      </c>
      <c r="H50" s="73">
        <f t="shared" si="6"/>
        <v>0</v>
      </c>
      <c r="I50" s="27">
        <v>0</v>
      </c>
      <c r="J50" s="27">
        <v>0</v>
      </c>
      <c r="K50" s="27">
        <f t="shared" si="7"/>
        <v>0</v>
      </c>
      <c r="L50" s="27">
        <f t="shared" si="14"/>
        <v>0</v>
      </c>
      <c r="M50" s="27">
        <f t="shared" si="15"/>
        <v>0</v>
      </c>
      <c r="N50" s="27">
        <f t="shared" si="16"/>
        <v>0</v>
      </c>
      <c r="O50" s="27">
        <f t="shared" si="17"/>
        <v>0</v>
      </c>
      <c r="P50" s="27">
        <f t="shared" si="18"/>
        <v>0</v>
      </c>
      <c r="Q50" s="110"/>
    </row>
    <row r="51" spans="1:17" ht="15" customHeight="1">
      <c r="A51" s="136">
        <f t="shared" si="13"/>
        <v>35</v>
      </c>
      <c r="B51" s="103" t="s">
        <v>65</v>
      </c>
      <c r="C51" s="149" t="s">
        <v>277</v>
      </c>
      <c r="D51" s="106" t="s">
        <v>61</v>
      </c>
      <c r="E51" s="102">
        <v>1</v>
      </c>
      <c r="F51" s="27">
        <v>0</v>
      </c>
      <c r="G51" s="73">
        <v>0</v>
      </c>
      <c r="H51" s="73">
        <f t="shared" si="6"/>
        <v>0</v>
      </c>
      <c r="I51" s="27">
        <v>0</v>
      </c>
      <c r="J51" s="27">
        <v>0</v>
      </c>
      <c r="K51" s="27">
        <f t="shared" si="7"/>
        <v>0</v>
      </c>
      <c r="L51" s="27">
        <f t="shared" si="14"/>
        <v>0</v>
      </c>
      <c r="M51" s="27">
        <f t="shared" si="15"/>
        <v>0</v>
      </c>
      <c r="N51" s="27">
        <f t="shared" si="16"/>
        <v>0</v>
      </c>
      <c r="O51" s="27">
        <f t="shared" si="17"/>
        <v>0</v>
      </c>
      <c r="P51" s="27">
        <f t="shared" si="18"/>
        <v>0</v>
      </c>
      <c r="Q51" s="110"/>
    </row>
    <row r="52" spans="1:17">
      <c r="A52" s="136">
        <f t="shared" si="13"/>
        <v>36</v>
      </c>
      <c r="B52" s="103" t="s">
        <v>65</v>
      </c>
      <c r="C52" s="149" t="s">
        <v>278</v>
      </c>
      <c r="D52" s="106" t="s">
        <v>61</v>
      </c>
      <c r="E52" s="102">
        <v>1</v>
      </c>
      <c r="F52" s="27">
        <v>0</v>
      </c>
      <c r="G52" s="73">
        <v>0</v>
      </c>
      <c r="H52" s="73">
        <f t="shared" si="6"/>
        <v>0</v>
      </c>
      <c r="I52" s="27">
        <v>0</v>
      </c>
      <c r="J52" s="27">
        <v>0</v>
      </c>
      <c r="K52" s="27">
        <f t="shared" si="7"/>
        <v>0</v>
      </c>
      <c r="L52" s="27">
        <f t="shared" si="14"/>
        <v>0</v>
      </c>
      <c r="M52" s="27">
        <f t="shared" si="15"/>
        <v>0</v>
      </c>
      <c r="N52" s="27">
        <f t="shared" si="16"/>
        <v>0</v>
      </c>
      <c r="O52" s="27">
        <f t="shared" si="17"/>
        <v>0</v>
      </c>
      <c r="P52" s="27">
        <f t="shared" si="18"/>
        <v>0</v>
      </c>
      <c r="Q52" s="110"/>
    </row>
    <row r="53" spans="1:17">
      <c r="A53" s="136">
        <f t="shared" si="13"/>
        <v>37</v>
      </c>
      <c r="B53" s="103" t="s">
        <v>65</v>
      </c>
      <c r="C53" s="149" t="s">
        <v>279</v>
      </c>
      <c r="D53" s="106" t="s">
        <v>61</v>
      </c>
      <c r="E53" s="102">
        <v>1</v>
      </c>
      <c r="F53" s="27">
        <v>0</v>
      </c>
      <c r="G53" s="73">
        <v>0</v>
      </c>
      <c r="H53" s="73">
        <f t="shared" si="6"/>
        <v>0</v>
      </c>
      <c r="I53" s="27">
        <v>0</v>
      </c>
      <c r="J53" s="27">
        <v>0</v>
      </c>
      <c r="K53" s="27">
        <f t="shared" si="7"/>
        <v>0</v>
      </c>
      <c r="L53" s="27">
        <f t="shared" si="14"/>
        <v>0</v>
      </c>
      <c r="M53" s="27">
        <f t="shared" si="15"/>
        <v>0</v>
      </c>
      <c r="N53" s="27">
        <f t="shared" si="16"/>
        <v>0</v>
      </c>
      <c r="O53" s="27">
        <f t="shared" si="17"/>
        <v>0</v>
      </c>
      <c r="P53" s="27">
        <f t="shared" si="18"/>
        <v>0</v>
      </c>
      <c r="Q53" s="110"/>
    </row>
    <row r="54" spans="1:17">
      <c r="A54" s="136">
        <f t="shared" si="13"/>
        <v>38</v>
      </c>
      <c r="B54" s="103" t="s">
        <v>65</v>
      </c>
      <c r="C54" s="149" t="s">
        <v>280</v>
      </c>
      <c r="D54" s="106" t="s">
        <v>61</v>
      </c>
      <c r="E54" s="102">
        <v>1</v>
      </c>
      <c r="F54" s="27">
        <v>0</v>
      </c>
      <c r="G54" s="73">
        <v>0</v>
      </c>
      <c r="H54" s="73">
        <f t="shared" si="6"/>
        <v>0</v>
      </c>
      <c r="I54" s="27">
        <v>0</v>
      </c>
      <c r="J54" s="27">
        <v>0</v>
      </c>
      <c r="K54" s="27">
        <f t="shared" si="7"/>
        <v>0</v>
      </c>
      <c r="L54" s="27">
        <f t="shared" si="14"/>
        <v>0</v>
      </c>
      <c r="M54" s="27">
        <f t="shared" si="15"/>
        <v>0</v>
      </c>
      <c r="N54" s="27">
        <f t="shared" si="16"/>
        <v>0</v>
      </c>
      <c r="O54" s="27">
        <f t="shared" si="17"/>
        <v>0</v>
      </c>
      <c r="P54" s="27">
        <f t="shared" si="18"/>
        <v>0</v>
      </c>
      <c r="Q54" s="110"/>
    </row>
    <row r="55" spans="1:17" ht="26.25">
      <c r="A55" s="136">
        <f t="shared" si="13"/>
        <v>39</v>
      </c>
      <c r="B55" s="103" t="s">
        <v>65</v>
      </c>
      <c r="C55" s="149" t="s">
        <v>281</v>
      </c>
      <c r="D55" s="106" t="s">
        <v>27</v>
      </c>
      <c r="E55" s="102">
        <v>1</v>
      </c>
      <c r="F55" s="27">
        <v>0</v>
      </c>
      <c r="G55" s="73">
        <v>0</v>
      </c>
      <c r="H55" s="73">
        <f t="shared" si="6"/>
        <v>0</v>
      </c>
      <c r="I55" s="27">
        <v>0</v>
      </c>
      <c r="J55" s="27">
        <v>0</v>
      </c>
      <c r="K55" s="27">
        <f t="shared" si="7"/>
        <v>0</v>
      </c>
      <c r="L55" s="27">
        <f t="shared" si="14"/>
        <v>0</v>
      </c>
      <c r="M55" s="27">
        <f t="shared" si="15"/>
        <v>0</v>
      </c>
      <c r="N55" s="27">
        <f t="shared" si="16"/>
        <v>0</v>
      </c>
      <c r="O55" s="27">
        <f t="shared" si="17"/>
        <v>0</v>
      </c>
      <c r="P55" s="27">
        <f t="shared" si="18"/>
        <v>0</v>
      </c>
      <c r="Q55" s="110"/>
    </row>
    <row r="56" spans="1:17">
      <c r="A56" s="136">
        <f t="shared" si="13"/>
        <v>40</v>
      </c>
      <c r="B56" s="103" t="s">
        <v>65</v>
      </c>
      <c r="C56" s="149" t="s">
        <v>282</v>
      </c>
      <c r="D56" s="106" t="s">
        <v>27</v>
      </c>
      <c r="E56" s="102">
        <v>1</v>
      </c>
      <c r="F56" s="27">
        <v>0</v>
      </c>
      <c r="G56" s="73">
        <v>0</v>
      </c>
      <c r="H56" s="73">
        <f t="shared" si="6"/>
        <v>0</v>
      </c>
      <c r="I56" s="27">
        <v>0</v>
      </c>
      <c r="J56" s="27">
        <v>0</v>
      </c>
      <c r="K56" s="27">
        <f t="shared" si="7"/>
        <v>0</v>
      </c>
      <c r="L56" s="27">
        <f t="shared" si="14"/>
        <v>0</v>
      </c>
      <c r="M56" s="27">
        <f t="shared" si="15"/>
        <v>0</v>
      </c>
      <c r="N56" s="27">
        <f t="shared" si="16"/>
        <v>0</v>
      </c>
      <c r="O56" s="27">
        <f t="shared" si="17"/>
        <v>0</v>
      </c>
      <c r="P56" s="27">
        <f t="shared" si="18"/>
        <v>0</v>
      </c>
      <c r="Q56" s="110"/>
    </row>
    <row r="57" spans="1:17">
      <c r="A57" s="136">
        <f t="shared" si="13"/>
        <v>41</v>
      </c>
      <c r="B57" s="103" t="s">
        <v>65</v>
      </c>
      <c r="C57" s="149" t="s">
        <v>283</v>
      </c>
      <c r="D57" s="106" t="s">
        <v>27</v>
      </c>
      <c r="E57" s="102">
        <v>2</v>
      </c>
      <c r="F57" s="27">
        <v>0</v>
      </c>
      <c r="G57" s="73">
        <v>0</v>
      </c>
      <c r="H57" s="73">
        <f t="shared" si="6"/>
        <v>0</v>
      </c>
      <c r="I57" s="27">
        <v>0</v>
      </c>
      <c r="J57" s="27">
        <v>0</v>
      </c>
      <c r="K57" s="27">
        <f t="shared" si="7"/>
        <v>0</v>
      </c>
      <c r="L57" s="27">
        <f t="shared" si="14"/>
        <v>0</v>
      </c>
      <c r="M57" s="27">
        <f t="shared" si="15"/>
        <v>0</v>
      </c>
      <c r="N57" s="27">
        <f t="shared" si="16"/>
        <v>0</v>
      </c>
      <c r="O57" s="27">
        <f t="shared" si="17"/>
        <v>0</v>
      </c>
      <c r="P57" s="27">
        <f t="shared" si="18"/>
        <v>0</v>
      </c>
      <c r="Q57" s="110"/>
    </row>
    <row r="58" spans="1:17">
      <c r="A58" s="136">
        <f t="shared" si="13"/>
        <v>42</v>
      </c>
      <c r="B58" s="103" t="s">
        <v>65</v>
      </c>
      <c r="C58" s="149" t="s">
        <v>284</v>
      </c>
      <c r="D58" s="106" t="s">
        <v>61</v>
      </c>
      <c r="E58" s="102">
        <v>1</v>
      </c>
      <c r="F58" s="27">
        <v>0</v>
      </c>
      <c r="G58" s="73">
        <v>0</v>
      </c>
      <c r="H58" s="73">
        <f t="shared" si="6"/>
        <v>0</v>
      </c>
      <c r="I58" s="27">
        <v>0</v>
      </c>
      <c r="J58" s="27">
        <v>0</v>
      </c>
      <c r="K58" s="27">
        <f t="shared" si="7"/>
        <v>0</v>
      </c>
      <c r="L58" s="27">
        <f t="shared" si="14"/>
        <v>0</v>
      </c>
      <c r="M58" s="27">
        <f t="shared" si="15"/>
        <v>0</v>
      </c>
      <c r="N58" s="27">
        <f t="shared" si="16"/>
        <v>0</v>
      </c>
      <c r="O58" s="27">
        <f t="shared" si="17"/>
        <v>0</v>
      </c>
      <c r="P58" s="27">
        <f t="shared" si="18"/>
        <v>0</v>
      </c>
      <c r="Q58" s="110"/>
    </row>
    <row r="59" spans="1:17">
      <c r="A59" s="136">
        <f t="shared" si="13"/>
        <v>43</v>
      </c>
      <c r="B59" s="103" t="s">
        <v>65</v>
      </c>
      <c r="C59" s="149" t="s">
        <v>285</v>
      </c>
      <c r="D59" s="106" t="s">
        <v>61</v>
      </c>
      <c r="E59" s="102">
        <v>1</v>
      </c>
      <c r="F59" s="27">
        <v>0</v>
      </c>
      <c r="G59" s="73">
        <v>0</v>
      </c>
      <c r="H59" s="73">
        <f t="shared" si="6"/>
        <v>0</v>
      </c>
      <c r="I59" s="27">
        <v>0</v>
      </c>
      <c r="J59" s="27">
        <v>0</v>
      </c>
      <c r="K59" s="27">
        <f t="shared" si="7"/>
        <v>0</v>
      </c>
      <c r="L59" s="27">
        <f t="shared" si="14"/>
        <v>0</v>
      </c>
      <c r="M59" s="27">
        <f t="shared" si="15"/>
        <v>0</v>
      </c>
      <c r="N59" s="27">
        <f t="shared" si="16"/>
        <v>0</v>
      </c>
      <c r="O59" s="27">
        <f t="shared" si="17"/>
        <v>0</v>
      </c>
      <c r="P59" s="27">
        <f t="shared" si="18"/>
        <v>0</v>
      </c>
      <c r="Q59" s="110"/>
    </row>
    <row r="60" spans="1:17">
      <c r="A60" s="136">
        <f t="shared" si="13"/>
        <v>44</v>
      </c>
      <c r="B60" s="103" t="s">
        <v>65</v>
      </c>
      <c r="C60" s="149" t="s">
        <v>286</v>
      </c>
      <c r="D60" s="106" t="s">
        <v>61</v>
      </c>
      <c r="E60" s="102">
        <v>1</v>
      </c>
      <c r="F60" s="27">
        <v>0</v>
      </c>
      <c r="G60" s="73">
        <v>0</v>
      </c>
      <c r="H60" s="73">
        <f t="shared" si="6"/>
        <v>0</v>
      </c>
      <c r="I60" s="27">
        <v>0</v>
      </c>
      <c r="J60" s="27">
        <v>0</v>
      </c>
      <c r="K60" s="27">
        <f t="shared" si="7"/>
        <v>0</v>
      </c>
      <c r="L60" s="27">
        <f t="shared" si="14"/>
        <v>0</v>
      </c>
      <c r="M60" s="27">
        <f t="shared" si="15"/>
        <v>0</v>
      </c>
      <c r="N60" s="27">
        <f t="shared" si="16"/>
        <v>0</v>
      </c>
      <c r="O60" s="27">
        <f t="shared" si="17"/>
        <v>0</v>
      </c>
      <c r="P60" s="27">
        <f t="shared" si="18"/>
        <v>0</v>
      </c>
      <c r="Q60" s="110"/>
    </row>
    <row r="61" spans="1:17" ht="26.25">
      <c r="A61" s="136">
        <f t="shared" si="13"/>
        <v>45</v>
      </c>
      <c r="B61" s="103" t="s">
        <v>65</v>
      </c>
      <c r="C61" s="149" t="s">
        <v>287</v>
      </c>
      <c r="D61" s="106" t="s">
        <v>27</v>
      </c>
      <c r="E61" s="102">
        <v>1</v>
      </c>
      <c r="F61" s="27">
        <v>0</v>
      </c>
      <c r="G61" s="73">
        <v>0</v>
      </c>
      <c r="H61" s="73">
        <f t="shared" si="6"/>
        <v>0</v>
      </c>
      <c r="I61" s="27">
        <v>0</v>
      </c>
      <c r="J61" s="27">
        <v>0</v>
      </c>
      <c r="K61" s="27">
        <f t="shared" si="7"/>
        <v>0</v>
      </c>
      <c r="L61" s="27">
        <f t="shared" si="14"/>
        <v>0</v>
      </c>
      <c r="M61" s="27">
        <f t="shared" si="15"/>
        <v>0</v>
      </c>
      <c r="N61" s="27">
        <f t="shared" si="16"/>
        <v>0</v>
      </c>
      <c r="O61" s="27">
        <f t="shared" si="17"/>
        <v>0</v>
      </c>
      <c r="P61" s="27">
        <f t="shared" si="18"/>
        <v>0</v>
      </c>
      <c r="Q61" s="110"/>
    </row>
    <row r="62" spans="1:17" ht="15" customHeight="1">
      <c r="A62" s="84"/>
      <c r="B62" s="197" t="s">
        <v>56</v>
      </c>
      <c r="C62" s="198"/>
      <c r="D62" s="198"/>
      <c r="E62" s="198"/>
      <c r="F62" s="198"/>
      <c r="G62" s="198"/>
      <c r="H62" s="198"/>
      <c r="I62" s="198"/>
      <c r="J62" s="198"/>
      <c r="K62" s="199"/>
      <c r="L62" s="74">
        <f>SUM(L13:L61)</f>
        <v>0</v>
      </c>
      <c r="M62" s="74">
        <f>SUM(M13:M61)</f>
        <v>0</v>
      </c>
      <c r="N62" s="74">
        <f>SUM(N13:N61)</f>
        <v>0</v>
      </c>
      <c r="O62" s="74">
        <f>SUM(O13:O61)</f>
        <v>0</v>
      </c>
      <c r="P62" s="74">
        <f>SUM(P13:P61)</f>
        <v>0</v>
      </c>
    </row>
    <row r="63" spans="1:17">
      <c r="A63" s="58"/>
      <c r="B63" s="75"/>
      <c r="C63" s="75"/>
      <c r="D63" s="75"/>
      <c r="E63" s="83"/>
      <c r="F63" s="75"/>
      <c r="G63" s="75"/>
      <c r="H63" s="75"/>
      <c r="I63" s="75"/>
      <c r="J63" s="75"/>
      <c r="K63" s="75"/>
      <c r="L63" s="75"/>
      <c r="M63" s="76"/>
      <c r="N63" s="76"/>
      <c r="O63" s="76"/>
      <c r="P63" s="76"/>
    </row>
    <row r="64" spans="1:17">
      <c r="A64" s="57" t="s">
        <v>21</v>
      </c>
      <c r="C64" s="134" t="str">
        <f>'Būv koptāme'!B27</f>
        <v xml:space="preserve">SIA "           " </v>
      </c>
      <c r="D64" s="55"/>
      <c r="E64" s="83"/>
      <c r="F64" s="75"/>
      <c r="G64" s="75"/>
      <c r="H64" s="75"/>
      <c r="I64" s="75"/>
      <c r="J64" s="75"/>
      <c r="K64" s="75"/>
      <c r="L64" s="111"/>
      <c r="M64" s="75"/>
      <c r="N64" s="75"/>
      <c r="O64" s="75"/>
      <c r="P64" s="76"/>
    </row>
    <row r="65" spans="1:3" ht="18">
      <c r="A65" s="58"/>
      <c r="C65" s="79" t="s">
        <v>22</v>
      </c>
    </row>
    <row r="66" spans="1:3" ht="18">
      <c r="A66" s="57" t="str">
        <f>'Būv koptāme'!A$31</f>
        <v xml:space="preserve">Tāme sastādīta </v>
      </c>
      <c r="C66" s="79"/>
    </row>
    <row r="67" spans="1:3" ht="18">
      <c r="A67" s="58"/>
      <c r="C67" s="79"/>
    </row>
    <row r="68" spans="1:3">
      <c r="A68" s="35" t="s">
        <v>23</v>
      </c>
      <c r="B68" s="31"/>
      <c r="C68" s="54"/>
    </row>
    <row r="69" spans="1:3" ht="18">
      <c r="A69" s="32"/>
      <c r="B69" s="31"/>
      <c r="C69" s="43" t="s">
        <v>22</v>
      </c>
    </row>
    <row r="70" spans="1:3">
      <c r="A70" s="31" t="s">
        <v>24</v>
      </c>
      <c r="B70" s="31"/>
      <c r="C70" s="44"/>
    </row>
    <row r="71" spans="1:3">
      <c r="A71" s="58"/>
    </row>
  </sheetData>
  <mergeCells count="8">
    <mergeCell ref="B62:K62"/>
    <mergeCell ref="A1:P1"/>
    <mergeCell ref="A2:P2"/>
    <mergeCell ref="A3:P3"/>
    <mergeCell ref="A5:P5"/>
    <mergeCell ref="G10:G11"/>
    <mergeCell ref="H10:K10"/>
    <mergeCell ref="L10:P10"/>
  </mergeCells>
  <pageMargins left="0.70866141732283472" right="0.70866141732283472" top="0.74803149606299213" bottom="0.74803149606299213" header="0.31496062992125984" footer="0.31496062992125984"/>
  <pageSetup paperSize="9" scale="80" orientation="landscape" r:id="rId1"/>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U63"/>
  <sheetViews>
    <sheetView zoomScaleNormal="100" zoomScaleSheetLayoutView="100" workbookViewId="0">
      <selection sqref="A1:P1"/>
    </sheetView>
  </sheetViews>
  <sheetFormatPr defaultColWidth="9.140625" defaultRowHeight="15"/>
  <cols>
    <col min="1" max="1" width="3.7109375" style="55" customWidth="1"/>
    <col min="2" max="2" width="8.5703125" style="55" customWidth="1"/>
    <col min="3" max="3" width="40.5703125" style="55" customWidth="1"/>
    <col min="4" max="4" width="6.7109375" style="58" customWidth="1"/>
    <col min="5" max="5" width="9.28515625" style="58" customWidth="1"/>
    <col min="6" max="6" width="7.42578125" style="58" customWidth="1"/>
    <col min="7" max="7" width="7" style="58" customWidth="1"/>
    <col min="8" max="8" width="6.5703125" style="58" customWidth="1"/>
    <col min="9" max="9" width="9.7109375" style="58" customWidth="1"/>
    <col min="10" max="10" width="7.28515625" style="58" customWidth="1"/>
    <col min="11" max="11" width="9" style="58" customWidth="1"/>
    <col min="12" max="12" width="9.28515625" style="58" customWidth="1"/>
    <col min="13" max="13" width="11" style="58" customWidth="1"/>
    <col min="14" max="14" width="11.5703125" style="58" customWidth="1"/>
    <col min="15" max="15" width="10.42578125" style="58" customWidth="1"/>
    <col min="16" max="16" width="13" style="58" customWidth="1"/>
    <col min="17" max="16384" width="9.140625" style="55"/>
  </cols>
  <sheetData>
    <row r="1" spans="1:21">
      <c r="A1" s="201" t="s">
        <v>63</v>
      </c>
      <c r="B1" s="201"/>
      <c r="C1" s="201"/>
      <c r="D1" s="201"/>
      <c r="E1" s="201"/>
      <c r="F1" s="201"/>
      <c r="G1" s="201"/>
      <c r="H1" s="201"/>
      <c r="I1" s="201"/>
      <c r="J1" s="201"/>
      <c r="K1" s="201"/>
      <c r="L1" s="201"/>
      <c r="M1" s="201"/>
      <c r="N1" s="201"/>
      <c r="O1" s="201"/>
      <c r="P1" s="201"/>
    </row>
    <row r="2" spans="1:21">
      <c r="A2" s="202" t="s">
        <v>330</v>
      </c>
      <c r="B2" s="202"/>
      <c r="C2" s="202"/>
      <c r="D2" s="202"/>
      <c r="E2" s="202"/>
      <c r="F2" s="202"/>
      <c r="G2" s="202"/>
      <c r="H2" s="202"/>
      <c r="I2" s="202"/>
      <c r="J2" s="202"/>
      <c r="K2" s="202"/>
      <c r="L2" s="202"/>
      <c r="M2" s="202"/>
      <c r="N2" s="202"/>
      <c r="O2" s="202"/>
      <c r="P2" s="202"/>
    </row>
    <row r="3" spans="1:21" ht="18">
      <c r="A3" s="203" t="s">
        <v>19</v>
      </c>
      <c r="B3" s="203"/>
      <c r="C3" s="203"/>
      <c r="D3" s="203"/>
      <c r="E3" s="203"/>
      <c r="F3" s="203"/>
      <c r="G3" s="203"/>
      <c r="H3" s="203"/>
      <c r="I3" s="203"/>
      <c r="J3" s="203"/>
      <c r="K3" s="203"/>
      <c r="L3" s="203"/>
      <c r="M3" s="203"/>
      <c r="N3" s="203"/>
      <c r="O3" s="203"/>
      <c r="P3" s="203"/>
    </row>
    <row r="4" spans="1:21">
      <c r="A4" s="31" t="str">
        <f>'Būv koptāme'!A12</f>
        <v>Būves nosaukums: Siltumapgādes sistēma.</v>
      </c>
      <c r="B4" s="56"/>
      <c r="C4" s="57"/>
    </row>
    <row r="5" spans="1:21">
      <c r="A5" s="182" t="str">
        <f>'Būv koptāme'!A13</f>
        <v xml:space="preserve">Objekta nosaukums: APKURES KATLU MĀJAS RĪGĀ, JELGAVAS IELĀ 37 (2.TROLEJBUSU PARKS) ATJAUNOŠANAS BŪVPROJEKTS
</v>
      </c>
      <c r="B5" s="182"/>
      <c r="C5" s="182"/>
      <c r="D5" s="182"/>
      <c r="E5" s="182"/>
      <c r="F5" s="182"/>
      <c r="G5" s="182"/>
      <c r="H5" s="182"/>
      <c r="I5" s="182"/>
      <c r="J5" s="182"/>
      <c r="K5" s="182"/>
      <c r="L5" s="182"/>
      <c r="M5" s="182"/>
      <c r="N5" s="182"/>
      <c r="O5" s="182"/>
      <c r="P5" s="182"/>
    </row>
    <row r="6" spans="1:21">
      <c r="A6" s="31" t="str">
        <f>'Būv koptāme'!A14</f>
        <v>Objekta adrese: Jelgavas ielā 37 , Rīgā</v>
      </c>
      <c r="C6" s="59"/>
    </row>
    <row r="7" spans="1:21">
      <c r="A7" s="31" t="str">
        <f>'Būv koptāme'!A15</f>
        <v xml:space="preserve">Pasūtījuma Nr.: 
</v>
      </c>
    </row>
    <row r="8" spans="1:21">
      <c r="A8" s="57"/>
      <c r="M8" s="55"/>
      <c r="N8" s="60" t="s">
        <v>20</v>
      </c>
      <c r="O8" s="61">
        <f>P54</f>
        <v>0</v>
      </c>
      <c r="P8" s="62" t="s">
        <v>9</v>
      </c>
    </row>
    <row r="9" spans="1:21" s="59" customFormat="1">
      <c r="A9" s="58"/>
      <c r="O9" s="52" t="str">
        <f>Demontāža!O9</f>
        <v xml:space="preserve">Tāme sastādīta </v>
      </c>
    </row>
    <row r="10" spans="1:21">
      <c r="A10" s="63"/>
      <c r="B10" s="63"/>
      <c r="C10" s="64"/>
      <c r="D10" s="65"/>
      <c r="E10" s="65"/>
      <c r="F10" s="66"/>
      <c r="G10" s="204" t="s">
        <v>54</v>
      </c>
      <c r="H10" s="206" t="s">
        <v>10</v>
      </c>
      <c r="I10" s="207"/>
      <c r="J10" s="207"/>
      <c r="K10" s="208"/>
      <c r="L10" s="209" t="s">
        <v>11</v>
      </c>
      <c r="M10" s="209"/>
      <c r="N10" s="209"/>
      <c r="O10" s="209"/>
      <c r="P10" s="209"/>
    </row>
    <row r="11" spans="1:21" ht="104.25" customHeight="1">
      <c r="A11" s="67" t="s">
        <v>2</v>
      </c>
      <c r="B11" s="67" t="s">
        <v>12</v>
      </c>
      <c r="C11" s="68" t="s">
        <v>13</v>
      </c>
      <c r="D11" s="67" t="s">
        <v>14</v>
      </c>
      <c r="E11" s="67" t="s">
        <v>15</v>
      </c>
      <c r="F11" s="69" t="s">
        <v>16</v>
      </c>
      <c r="G11" s="205"/>
      <c r="H11" s="70" t="s">
        <v>42</v>
      </c>
      <c r="I11" s="90" t="s">
        <v>43</v>
      </c>
      <c r="J11" s="90" t="s">
        <v>44</v>
      </c>
      <c r="K11" s="90" t="s">
        <v>45</v>
      </c>
      <c r="L11" s="85" t="s">
        <v>25</v>
      </c>
      <c r="M11" s="71" t="s">
        <v>42</v>
      </c>
      <c r="N11" s="90" t="s">
        <v>43</v>
      </c>
      <c r="O11" s="90" t="s">
        <v>44</v>
      </c>
      <c r="P11" s="85" t="s">
        <v>46</v>
      </c>
    </row>
    <row r="12" spans="1:21">
      <c r="A12" s="84"/>
      <c r="B12" s="84"/>
      <c r="C12" s="159" t="s">
        <v>288</v>
      </c>
      <c r="D12" s="84"/>
      <c r="E12" s="73"/>
      <c r="F12" s="73"/>
      <c r="G12" s="72"/>
      <c r="H12" s="72"/>
      <c r="I12" s="73"/>
      <c r="J12" s="72"/>
      <c r="K12" s="72"/>
      <c r="L12" s="72"/>
      <c r="M12" s="72"/>
      <c r="N12" s="72"/>
      <c r="O12" s="72"/>
      <c r="P12" s="72"/>
    </row>
    <row r="13" spans="1:21" ht="26.25" customHeight="1">
      <c r="A13" s="106">
        <v>1</v>
      </c>
      <c r="B13" s="103" t="s">
        <v>65</v>
      </c>
      <c r="C13" s="147" t="s">
        <v>289</v>
      </c>
      <c r="D13" s="161" t="s">
        <v>61</v>
      </c>
      <c r="E13" s="161">
        <v>1</v>
      </c>
      <c r="F13" s="82">
        <v>0</v>
      </c>
      <c r="G13" s="115">
        <v>0</v>
      </c>
      <c r="H13" s="82">
        <v>0</v>
      </c>
      <c r="I13" s="82">
        <v>0</v>
      </c>
      <c r="J13" s="82">
        <v>0</v>
      </c>
      <c r="K13" s="82">
        <f t="shared" ref="K13" si="0">SUM(H13:J13)</f>
        <v>0</v>
      </c>
      <c r="L13" s="82">
        <f t="shared" ref="L13" si="1">E13*F13</f>
        <v>0</v>
      </c>
      <c r="M13" s="82">
        <f t="shared" ref="M13" si="2">E13*H13</f>
        <v>0</v>
      </c>
      <c r="N13" s="82">
        <f t="shared" ref="N13" si="3">E13*I13</f>
        <v>0</v>
      </c>
      <c r="O13" s="82">
        <f t="shared" ref="O13" si="4">E13*J13</f>
        <v>0</v>
      </c>
      <c r="P13" s="82">
        <f t="shared" ref="P13" si="5">SUM(M13:O13)</f>
        <v>0</v>
      </c>
    </row>
    <row r="14" spans="1:21" ht="25.5">
      <c r="A14" s="106">
        <f>A13+1</f>
        <v>2</v>
      </c>
      <c r="B14" s="103" t="s">
        <v>65</v>
      </c>
      <c r="C14" s="160" t="s">
        <v>290</v>
      </c>
      <c r="D14" s="161" t="s">
        <v>61</v>
      </c>
      <c r="E14" s="161">
        <v>1</v>
      </c>
      <c r="F14" s="82">
        <v>0</v>
      </c>
      <c r="G14" s="115">
        <v>0</v>
      </c>
      <c r="H14" s="82">
        <v>0</v>
      </c>
      <c r="I14" s="82">
        <v>0</v>
      </c>
      <c r="J14" s="82">
        <v>0</v>
      </c>
      <c r="K14" s="82">
        <f t="shared" ref="K14" si="6">SUM(H14:J14)</f>
        <v>0</v>
      </c>
      <c r="L14" s="82">
        <f t="shared" ref="L14" si="7">E14*F14</f>
        <v>0</v>
      </c>
      <c r="M14" s="82">
        <f t="shared" ref="M14" si="8">E14*H14</f>
        <v>0</v>
      </c>
      <c r="N14" s="82">
        <f t="shared" ref="N14" si="9">E14*I14</f>
        <v>0</v>
      </c>
      <c r="O14" s="82">
        <f t="shared" ref="O14" si="10">E14*J14</f>
        <v>0</v>
      </c>
      <c r="P14" s="82">
        <f t="shared" ref="P14" si="11">SUM(M14:O14)</f>
        <v>0</v>
      </c>
      <c r="Q14" s="210"/>
      <c r="R14" s="211"/>
      <c r="S14" s="211"/>
      <c r="T14" s="211"/>
      <c r="U14" s="211"/>
    </row>
    <row r="15" spans="1:21" ht="26.25">
      <c r="A15" s="106">
        <f t="shared" ref="A15:A53" si="12">A14+1</f>
        <v>3</v>
      </c>
      <c r="B15" s="103" t="s">
        <v>65</v>
      </c>
      <c r="C15" s="147" t="s">
        <v>291</v>
      </c>
      <c r="D15" s="161" t="s">
        <v>61</v>
      </c>
      <c r="E15" s="161">
        <v>1</v>
      </c>
      <c r="F15" s="82">
        <v>0</v>
      </c>
      <c r="G15" s="115">
        <v>0</v>
      </c>
      <c r="H15" s="82">
        <v>0</v>
      </c>
      <c r="I15" s="82">
        <v>0</v>
      </c>
      <c r="J15" s="82">
        <v>0</v>
      </c>
      <c r="K15" s="82">
        <f t="shared" ref="K15:K53" si="13">SUM(H15:J15)</f>
        <v>0</v>
      </c>
      <c r="L15" s="82">
        <f t="shared" ref="L15:L53" si="14">E15*F15</f>
        <v>0</v>
      </c>
      <c r="M15" s="82">
        <f t="shared" ref="M15:M53" si="15">E15*H15</f>
        <v>0</v>
      </c>
      <c r="N15" s="82">
        <f t="shared" ref="N15:N53" si="16">E15*I15</f>
        <v>0</v>
      </c>
      <c r="O15" s="82">
        <f t="shared" ref="O15:O53" si="17">E15*J15</f>
        <v>0</v>
      </c>
      <c r="P15" s="82">
        <f t="shared" ref="P15:P53" si="18">SUM(M15:O15)</f>
        <v>0</v>
      </c>
      <c r="Q15" s="158"/>
      <c r="R15" s="138"/>
      <c r="S15" s="138"/>
      <c r="T15" s="138"/>
      <c r="U15" s="138"/>
    </row>
    <row r="16" spans="1:21" ht="26.25">
      <c r="A16" s="106">
        <f t="shared" si="12"/>
        <v>4</v>
      </c>
      <c r="B16" s="103" t="s">
        <v>65</v>
      </c>
      <c r="C16" s="147" t="s">
        <v>292</v>
      </c>
      <c r="D16" s="161" t="s">
        <v>27</v>
      </c>
      <c r="E16" s="161">
        <v>1</v>
      </c>
      <c r="F16" s="82">
        <v>0</v>
      </c>
      <c r="G16" s="115">
        <v>0</v>
      </c>
      <c r="H16" s="82">
        <v>0</v>
      </c>
      <c r="I16" s="82">
        <v>0</v>
      </c>
      <c r="J16" s="82">
        <v>0</v>
      </c>
      <c r="K16" s="82">
        <f t="shared" si="13"/>
        <v>0</v>
      </c>
      <c r="L16" s="82">
        <f t="shared" si="14"/>
        <v>0</v>
      </c>
      <c r="M16" s="82">
        <f t="shared" si="15"/>
        <v>0</v>
      </c>
      <c r="N16" s="82">
        <f t="shared" si="16"/>
        <v>0</v>
      </c>
      <c r="O16" s="82">
        <f t="shared" si="17"/>
        <v>0</v>
      </c>
      <c r="P16" s="82">
        <f t="shared" si="18"/>
        <v>0</v>
      </c>
      <c r="Q16" s="158"/>
      <c r="R16" s="138"/>
      <c r="S16" s="138"/>
      <c r="T16" s="138"/>
      <c r="U16" s="138"/>
    </row>
    <row r="17" spans="1:21">
      <c r="A17" s="106">
        <f t="shared" si="12"/>
        <v>5</v>
      </c>
      <c r="B17" s="103" t="s">
        <v>65</v>
      </c>
      <c r="C17" s="147" t="s">
        <v>293</v>
      </c>
      <c r="D17" s="161" t="s">
        <v>61</v>
      </c>
      <c r="E17" s="161">
        <v>1</v>
      </c>
      <c r="F17" s="82">
        <v>0</v>
      </c>
      <c r="G17" s="115">
        <v>0</v>
      </c>
      <c r="H17" s="82">
        <v>0</v>
      </c>
      <c r="I17" s="82">
        <v>0</v>
      </c>
      <c r="J17" s="82">
        <v>0</v>
      </c>
      <c r="K17" s="82">
        <f t="shared" si="13"/>
        <v>0</v>
      </c>
      <c r="L17" s="82">
        <f t="shared" si="14"/>
        <v>0</v>
      </c>
      <c r="M17" s="82">
        <f t="shared" si="15"/>
        <v>0</v>
      </c>
      <c r="N17" s="82">
        <f t="shared" si="16"/>
        <v>0</v>
      </c>
      <c r="O17" s="82">
        <f t="shared" si="17"/>
        <v>0</v>
      </c>
      <c r="P17" s="82">
        <f t="shared" si="18"/>
        <v>0</v>
      </c>
      <c r="Q17" s="158"/>
      <c r="R17" s="138"/>
      <c r="S17" s="138"/>
      <c r="T17" s="138"/>
      <c r="U17" s="138"/>
    </row>
    <row r="18" spans="1:21" ht="25.5">
      <c r="A18" s="106">
        <f t="shared" si="12"/>
        <v>6</v>
      </c>
      <c r="B18" s="103" t="s">
        <v>65</v>
      </c>
      <c r="C18" s="151" t="s">
        <v>294</v>
      </c>
      <c r="D18" s="161" t="s">
        <v>61</v>
      </c>
      <c r="E18" s="161">
        <v>1</v>
      </c>
      <c r="F18" s="82">
        <v>0</v>
      </c>
      <c r="G18" s="115">
        <v>0</v>
      </c>
      <c r="H18" s="82">
        <v>0</v>
      </c>
      <c r="I18" s="82">
        <v>0</v>
      </c>
      <c r="J18" s="82">
        <v>0</v>
      </c>
      <c r="K18" s="82">
        <f t="shared" si="13"/>
        <v>0</v>
      </c>
      <c r="L18" s="82">
        <f t="shared" si="14"/>
        <v>0</v>
      </c>
      <c r="M18" s="82">
        <f t="shared" si="15"/>
        <v>0</v>
      </c>
      <c r="N18" s="82">
        <f t="shared" si="16"/>
        <v>0</v>
      </c>
      <c r="O18" s="82">
        <f t="shared" si="17"/>
        <v>0</v>
      </c>
      <c r="P18" s="82">
        <f t="shared" si="18"/>
        <v>0</v>
      </c>
      <c r="Q18" s="158"/>
      <c r="R18" s="138"/>
      <c r="S18" s="138"/>
      <c r="T18" s="138"/>
      <c r="U18" s="138"/>
    </row>
    <row r="19" spans="1:21">
      <c r="A19" s="106">
        <f t="shared" si="12"/>
        <v>7</v>
      </c>
      <c r="B19" s="103" t="s">
        <v>65</v>
      </c>
      <c r="C19" s="151" t="s">
        <v>295</v>
      </c>
      <c r="D19" s="161" t="s">
        <v>61</v>
      </c>
      <c r="E19" s="161">
        <v>1</v>
      </c>
      <c r="F19" s="82">
        <v>0</v>
      </c>
      <c r="G19" s="115">
        <v>0</v>
      </c>
      <c r="H19" s="82">
        <v>0</v>
      </c>
      <c r="I19" s="82">
        <v>0</v>
      </c>
      <c r="J19" s="82">
        <v>0</v>
      </c>
      <c r="K19" s="82">
        <f t="shared" si="13"/>
        <v>0</v>
      </c>
      <c r="L19" s="82">
        <f t="shared" si="14"/>
        <v>0</v>
      </c>
      <c r="M19" s="82">
        <f t="shared" si="15"/>
        <v>0</v>
      </c>
      <c r="N19" s="82">
        <f t="shared" si="16"/>
        <v>0</v>
      </c>
      <c r="O19" s="82">
        <f t="shared" si="17"/>
        <v>0</v>
      </c>
      <c r="P19" s="82">
        <f t="shared" si="18"/>
        <v>0</v>
      </c>
      <c r="Q19" s="158"/>
      <c r="R19" s="138"/>
      <c r="S19" s="138"/>
      <c r="T19" s="138"/>
      <c r="U19" s="138"/>
    </row>
    <row r="20" spans="1:21">
      <c r="A20" s="106">
        <f t="shared" si="12"/>
        <v>8</v>
      </c>
      <c r="B20" s="103" t="s">
        <v>65</v>
      </c>
      <c r="C20" s="151" t="s">
        <v>296</v>
      </c>
      <c r="D20" s="161" t="s">
        <v>61</v>
      </c>
      <c r="E20" s="161">
        <v>2</v>
      </c>
      <c r="F20" s="82">
        <v>0</v>
      </c>
      <c r="G20" s="115">
        <v>0</v>
      </c>
      <c r="H20" s="82">
        <v>0</v>
      </c>
      <c r="I20" s="82">
        <v>0</v>
      </c>
      <c r="J20" s="82">
        <v>0</v>
      </c>
      <c r="K20" s="82">
        <f t="shared" si="13"/>
        <v>0</v>
      </c>
      <c r="L20" s="82">
        <f t="shared" si="14"/>
        <v>0</v>
      </c>
      <c r="M20" s="82">
        <f t="shared" si="15"/>
        <v>0</v>
      </c>
      <c r="N20" s="82">
        <f t="shared" si="16"/>
        <v>0</v>
      </c>
      <c r="O20" s="82">
        <f t="shared" si="17"/>
        <v>0</v>
      </c>
      <c r="P20" s="82">
        <f t="shared" si="18"/>
        <v>0</v>
      </c>
      <c r="Q20" s="158"/>
      <c r="R20" s="138"/>
      <c r="S20" s="138"/>
      <c r="T20" s="138"/>
      <c r="U20" s="138"/>
    </row>
    <row r="21" spans="1:21">
      <c r="A21" s="106">
        <f t="shared" si="12"/>
        <v>9</v>
      </c>
      <c r="B21" s="103" t="s">
        <v>65</v>
      </c>
      <c r="C21" s="151" t="s">
        <v>297</v>
      </c>
      <c r="D21" s="161" t="s">
        <v>61</v>
      </c>
      <c r="E21" s="161">
        <v>2</v>
      </c>
      <c r="F21" s="82">
        <v>0</v>
      </c>
      <c r="G21" s="115">
        <v>0</v>
      </c>
      <c r="H21" s="82">
        <v>0</v>
      </c>
      <c r="I21" s="82">
        <v>0</v>
      </c>
      <c r="J21" s="82">
        <v>0</v>
      </c>
      <c r="K21" s="82">
        <f t="shared" si="13"/>
        <v>0</v>
      </c>
      <c r="L21" s="82">
        <f t="shared" si="14"/>
        <v>0</v>
      </c>
      <c r="M21" s="82">
        <f t="shared" si="15"/>
        <v>0</v>
      </c>
      <c r="N21" s="82">
        <f t="shared" si="16"/>
        <v>0</v>
      </c>
      <c r="O21" s="82">
        <f t="shared" si="17"/>
        <v>0</v>
      </c>
      <c r="P21" s="82">
        <f t="shared" si="18"/>
        <v>0</v>
      </c>
      <c r="Q21" s="158"/>
      <c r="R21" s="138"/>
      <c r="S21" s="138"/>
      <c r="T21" s="138"/>
      <c r="U21" s="138"/>
    </row>
    <row r="22" spans="1:21">
      <c r="A22" s="106">
        <f t="shared" si="12"/>
        <v>10</v>
      </c>
      <c r="B22" s="103" t="s">
        <v>65</v>
      </c>
      <c r="C22" s="151" t="s">
        <v>298</v>
      </c>
      <c r="D22" s="161" t="s">
        <v>61</v>
      </c>
      <c r="E22" s="161">
        <v>1</v>
      </c>
      <c r="F22" s="82">
        <v>0</v>
      </c>
      <c r="G22" s="115">
        <v>0</v>
      </c>
      <c r="H22" s="82">
        <v>0</v>
      </c>
      <c r="I22" s="82">
        <v>0</v>
      </c>
      <c r="J22" s="82">
        <v>0</v>
      </c>
      <c r="K22" s="82">
        <f t="shared" si="13"/>
        <v>0</v>
      </c>
      <c r="L22" s="82">
        <f t="shared" si="14"/>
        <v>0</v>
      </c>
      <c r="M22" s="82">
        <f t="shared" si="15"/>
        <v>0</v>
      </c>
      <c r="N22" s="82">
        <f t="shared" si="16"/>
        <v>0</v>
      </c>
      <c r="O22" s="82">
        <f t="shared" si="17"/>
        <v>0</v>
      </c>
      <c r="P22" s="82">
        <f t="shared" si="18"/>
        <v>0</v>
      </c>
      <c r="Q22" s="158"/>
      <c r="R22" s="138"/>
      <c r="S22" s="138"/>
      <c r="T22" s="138"/>
      <c r="U22" s="138"/>
    </row>
    <row r="23" spans="1:21">
      <c r="A23" s="106">
        <f t="shared" si="12"/>
        <v>11</v>
      </c>
      <c r="B23" s="103" t="s">
        <v>65</v>
      </c>
      <c r="C23" s="151" t="s">
        <v>299</v>
      </c>
      <c r="D23" s="161" t="s">
        <v>61</v>
      </c>
      <c r="E23" s="161">
        <v>3</v>
      </c>
      <c r="F23" s="82">
        <v>0</v>
      </c>
      <c r="G23" s="115">
        <v>0</v>
      </c>
      <c r="H23" s="82">
        <v>0</v>
      </c>
      <c r="I23" s="82">
        <v>0</v>
      </c>
      <c r="J23" s="82">
        <v>0</v>
      </c>
      <c r="K23" s="82">
        <f t="shared" si="13"/>
        <v>0</v>
      </c>
      <c r="L23" s="82">
        <f t="shared" si="14"/>
        <v>0</v>
      </c>
      <c r="M23" s="82">
        <f t="shared" si="15"/>
        <v>0</v>
      </c>
      <c r="N23" s="82">
        <f t="shared" si="16"/>
        <v>0</v>
      </c>
      <c r="O23" s="82">
        <f t="shared" si="17"/>
        <v>0</v>
      </c>
      <c r="P23" s="82">
        <f t="shared" si="18"/>
        <v>0</v>
      </c>
      <c r="Q23" s="158"/>
      <c r="R23" s="138"/>
      <c r="S23" s="138"/>
      <c r="T23" s="138"/>
      <c r="U23" s="138"/>
    </row>
    <row r="24" spans="1:21">
      <c r="A24" s="106">
        <f t="shared" si="12"/>
        <v>12</v>
      </c>
      <c r="B24" s="103" t="s">
        <v>65</v>
      </c>
      <c r="C24" s="151" t="s">
        <v>300</v>
      </c>
      <c r="D24" s="161" t="s">
        <v>61</v>
      </c>
      <c r="E24" s="161">
        <v>1</v>
      </c>
      <c r="F24" s="82">
        <v>0</v>
      </c>
      <c r="G24" s="115">
        <v>0</v>
      </c>
      <c r="H24" s="82">
        <v>0</v>
      </c>
      <c r="I24" s="82">
        <v>0</v>
      </c>
      <c r="J24" s="82">
        <v>0</v>
      </c>
      <c r="K24" s="82">
        <f t="shared" si="13"/>
        <v>0</v>
      </c>
      <c r="L24" s="82">
        <f t="shared" si="14"/>
        <v>0</v>
      </c>
      <c r="M24" s="82">
        <f t="shared" si="15"/>
        <v>0</v>
      </c>
      <c r="N24" s="82">
        <f t="shared" si="16"/>
        <v>0</v>
      </c>
      <c r="O24" s="82">
        <f t="shared" si="17"/>
        <v>0</v>
      </c>
      <c r="P24" s="82">
        <f t="shared" si="18"/>
        <v>0</v>
      </c>
      <c r="Q24" s="158"/>
      <c r="R24" s="138"/>
      <c r="S24" s="138"/>
      <c r="T24" s="138"/>
      <c r="U24" s="138"/>
    </row>
    <row r="25" spans="1:21">
      <c r="A25" s="106">
        <f t="shared" si="12"/>
        <v>13</v>
      </c>
      <c r="B25" s="103" t="s">
        <v>65</v>
      </c>
      <c r="C25" s="151" t="s">
        <v>301</v>
      </c>
      <c r="D25" s="161" t="s">
        <v>61</v>
      </c>
      <c r="E25" s="161">
        <v>2</v>
      </c>
      <c r="F25" s="82">
        <v>0</v>
      </c>
      <c r="G25" s="115">
        <v>0</v>
      </c>
      <c r="H25" s="82">
        <v>0</v>
      </c>
      <c r="I25" s="82">
        <v>0</v>
      </c>
      <c r="J25" s="82">
        <v>0</v>
      </c>
      <c r="K25" s="82">
        <f t="shared" si="13"/>
        <v>0</v>
      </c>
      <c r="L25" s="82">
        <f t="shared" si="14"/>
        <v>0</v>
      </c>
      <c r="M25" s="82">
        <f t="shared" si="15"/>
        <v>0</v>
      </c>
      <c r="N25" s="82">
        <f t="shared" si="16"/>
        <v>0</v>
      </c>
      <c r="O25" s="82">
        <f t="shared" si="17"/>
        <v>0</v>
      </c>
      <c r="P25" s="82">
        <f t="shared" si="18"/>
        <v>0</v>
      </c>
      <c r="Q25" s="158"/>
      <c r="R25" s="138"/>
      <c r="S25" s="138"/>
      <c r="T25" s="138"/>
      <c r="U25" s="138"/>
    </row>
    <row r="26" spans="1:21">
      <c r="A26" s="106">
        <f t="shared" si="12"/>
        <v>14</v>
      </c>
      <c r="B26" s="103" t="s">
        <v>65</v>
      </c>
      <c r="C26" s="151" t="s">
        <v>302</v>
      </c>
      <c r="D26" s="161" t="s">
        <v>61</v>
      </c>
      <c r="E26" s="161">
        <v>1</v>
      </c>
      <c r="F26" s="82">
        <v>0</v>
      </c>
      <c r="G26" s="115">
        <v>0</v>
      </c>
      <c r="H26" s="82">
        <v>0</v>
      </c>
      <c r="I26" s="82">
        <v>0</v>
      </c>
      <c r="J26" s="82">
        <v>0</v>
      </c>
      <c r="K26" s="82">
        <f t="shared" si="13"/>
        <v>0</v>
      </c>
      <c r="L26" s="82">
        <f t="shared" si="14"/>
        <v>0</v>
      </c>
      <c r="M26" s="82">
        <f t="shared" si="15"/>
        <v>0</v>
      </c>
      <c r="N26" s="82">
        <f t="shared" si="16"/>
        <v>0</v>
      </c>
      <c r="O26" s="82">
        <f t="shared" si="17"/>
        <v>0</v>
      </c>
      <c r="P26" s="82">
        <f t="shared" si="18"/>
        <v>0</v>
      </c>
      <c r="Q26" s="158"/>
      <c r="R26" s="138"/>
      <c r="S26" s="138"/>
      <c r="T26" s="138"/>
      <c r="U26" s="138"/>
    </row>
    <row r="27" spans="1:21">
      <c r="A27" s="106">
        <f t="shared" si="12"/>
        <v>15</v>
      </c>
      <c r="B27" s="103" t="s">
        <v>65</v>
      </c>
      <c r="C27" s="151" t="s">
        <v>303</v>
      </c>
      <c r="D27" s="161" t="s">
        <v>61</v>
      </c>
      <c r="E27" s="161">
        <v>1</v>
      </c>
      <c r="F27" s="82">
        <v>0</v>
      </c>
      <c r="G27" s="115">
        <v>0</v>
      </c>
      <c r="H27" s="82">
        <v>0</v>
      </c>
      <c r="I27" s="82">
        <v>0</v>
      </c>
      <c r="J27" s="82">
        <v>0</v>
      </c>
      <c r="K27" s="82">
        <f t="shared" si="13"/>
        <v>0</v>
      </c>
      <c r="L27" s="82">
        <f t="shared" si="14"/>
        <v>0</v>
      </c>
      <c r="M27" s="82">
        <f t="shared" si="15"/>
        <v>0</v>
      </c>
      <c r="N27" s="82">
        <f t="shared" si="16"/>
        <v>0</v>
      </c>
      <c r="O27" s="82">
        <f t="shared" si="17"/>
        <v>0</v>
      </c>
      <c r="P27" s="82">
        <f t="shared" si="18"/>
        <v>0</v>
      </c>
      <c r="Q27" s="158"/>
      <c r="R27" s="138"/>
      <c r="S27" s="138"/>
      <c r="T27" s="138"/>
      <c r="U27" s="138"/>
    </row>
    <row r="28" spans="1:21" ht="15" customHeight="1">
      <c r="A28" s="106">
        <f t="shared" si="12"/>
        <v>16</v>
      </c>
      <c r="B28" s="103" t="s">
        <v>65</v>
      </c>
      <c r="C28" s="151" t="s">
        <v>304</v>
      </c>
      <c r="D28" s="161" t="s">
        <v>234</v>
      </c>
      <c r="E28" s="161">
        <v>4</v>
      </c>
      <c r="F28" s="82">
        <v>0</v>
      </c>
      <c r="G28" s="115">
        <v>0</v>
      </c>
      <c r="H28" s="82">
        <v>0</v>
      </c>
      <c r="I28" s="82">
        <v>0</v>
      </c>
      <c r="J28" s="82">
        <v>0</v>
      </c>
      <c r="K28" s="82">
        <f t="shared" si="13"/>
        <v>0</v>
      </c>
      <c r="L28" s="82">
        <f t="shared" si="14"/>
        <v>0</v>
      </c>
      <c r="M28" s="82">
        <f t="shared" si="15"/>
        <v>0</v>
      </c>
      <c r="N28" s="82">
        <f t="shared" si="16"/>
        <v>0</v>
      </c>
      <c r="O28" s="82">
        <f t="shared" si="17"/>
        <v>0</v>
      </c>
      <c r="P28" s="82">
        <f t="shared" si="18"/>
        <v>0</v>
      </c>
      <c r="Q28" s="158"/>
      <c r="R28" s="138"/>
      <c r="S28" s="138"/>
      <c r="T28" s="138"/>
      <c r="U28" s="138"/>
    </row>
    <row r="29" spans="1:21">
      <c r="A29" s="106">
        <f t="shared" si="12"/>
        <v>17</v>
      </c>
      <c r="B29" s="103" t="s">
        <v>65</v>
      </c>
      <c r="C29" s="151" t="s">
        <v>305</v>
      </c>
      <c r="D29" s="161" t="s">
        <v>234</v>
      </c>
      <c r="E29" s="161">
        <v>9</v>
      </c>
      <c r="F29" s="82">
        <v>0</v>
      </c>
      <c r="G29" s="115">
        <v>0</v>
      </c>
      <c r="H29" s="82">
        <v>0</v>
      </c>
      <c r="I29" s="82">
        <v>0</v>
      </c>
      <c r="J29" s="82">
        <v>0</v>
      </c>
      <c r="K29" s="82">
        <f t="shared" si="13"/>
        <v>0</v>
      </c>
      <c r="L29" s="82">
        <f t="shared" si="14"/>
        <v>0</v>
      </c>
      <c r="M29" s="82">
        <f t="shared" si="15"/>
        <v>0</v>
      </c>
      <c r="N29" s="82">
        <f t="shared" si="16"/>
        <v>0</v>
      </c>
      <c r="O29" s="82">
        <f t="shared" si="17"/>
        <v>0</v>
      </c>
      <c r="P29" s="82">
        <f t="shared" si="18"/>
        <v>0</v>
      </c>
      <c r="Q29" s="158"/>
      <c r="R29" s="138"/>
      <c r="S29" s="138"/>
      <c r="T29" s="138"/>
      <c r="U29" s="138"/>
    </row>
    <row r="30" spans="1:21">
      <c r="A30" s="106">
        <f t="shared" si="12"/>
        <v>18</v>
      </c>
      <c r="B30" s="103" t="s">
        <v>65</v>
      </c>
      <c r="C30" s="151" t="s">
        <v>306</v>
      </c>
      <c r="D30" s="161" t="s">
        <v>234</v>
      </c>
      <c r="E30" s="161">
        <v>3</v>
      </c>
      <c r="F30" s="82">
        <v>0</v>
      </c>
      <c r="G30" s="115">
        <v>0</v>
      </c>
      <c r="H30" s="82">
        <v>0</v>
      </c>
      <c r="I30" s="82">
        <v>0</v>
      </c>
      <c r="J30" s="82">
        <v>0</v>
      </c>
      <c r="K30" s="82">
        <f t="shared" si="13"/>
        <v>0</v>
      </c>
      <c r="L30" s="82">
        <f t="shared" si="14"/>
        <v>0</v>
      </c>
      <c r="M30" s="82">
        <f t="shared" si="15"/>
        <v>0</v>
      </c>
      <c r="N30" s="82">
        <f t="shared" si="16"/>
        <v>0</v>
      </c>
      <c r="O30" s="82">
        <f t="shared" si="17"/>
        <v>0</v>
      </c>
      <c r="P30" s="82">
        <f t="shared" si="18"/>
        <v>0</v>
      </c>
      <c r="Q30" s="158"/>
      <c r="R30" s="138"/>
      <c r="S30" s="138"/>
      <c r="T30" s="138"/>
      <c r="U30" s="138"/>
    </row>
    <row r="31" spans="1:21">
      <c r="A31" s="106">
        <f t="shared" si="12"/>
        <v>19</v>
      </c>
      <c r="B31" s="103" t="s">
        <v>65</v>
      </c>
      <c r="C31" s="151" t="s">
        <v>307</v>
      </c>
      <c r="D31" s="161" t="s">
        <v>234</v>
      </c>
      <c r="E31" s="161">
        <v>3</v>
      </c>
      <c r="F31" s="82">
        <v>0</v>
      </c>
      <c r="G31" s="115">
        <v>0</v>
      </c>
      <c r="H31" s="82">
        <v>0</v>
      </c>
      <c r="I31" s="82">
        <v>0</v>
      </c>
      <c r="J31" s="82">
        <v>0</v>
      </c>
      <c r="K31" s="82">
        <f t="shared" si="13"/>
        <v>0</v>
      </c>
      <c r="L31" s="82">
        <f t="shared" si="14"/>
        <v>0</v>
      </c>
      <c r="M31" s="82">
        <f t="shared" si="15"/>
        <v>0</v>
      </c>
      <c r="N31" s="82">
        <f t="shared" si="16"/>
        <v>0</v>
      </c>
      <c r="O31" s="82">
        <f t="shared" si="17"/>
        <v>0</v>
      </c>
      <c r="P31" s="82">
        <f t="shared" si="18"/>
        <v>0</v>
      </c>
      <c r="Q31" s="158"/>
      <c r="R31" s="138"/>
      <c r="S31" s="138"/>
      <c r="T31" s="138"/>
      <c r="U31" s="138"/>
    </row>
    <row r="32" spans="1:21">
      <c r="A32" s="106">
        <f t="shared" si="12"/>
        <v>20</v>
      </c>
      <c r="B32" s="103" t="s">
        <v>65</v>
      </c>
      <c r="C32" s="151" t="s">
        <v>308</v>
      </c>
      <c r="D32" s="161" t="s">
        <v>234</v>
      </c>
      <c r="E32" s="161">
        <v>60</v>
      </c>
      <c r="F32" s="82">
        <v>0</v>
      </c>
      <c r="G32" s="115">
        <v>0</v>
      </c>
      <c r="H32" s="82">
        <v>0</v>
      </c>
      <c r="I32" s="82">
        <v>0</v>
      </c>
      <c r="J32" s="82">
        <v>0</v>
      </c>
      <c r="K32" s="82">
        <f t="shared" si="13"/>
        <v>0</v>
      </c>
      <c r="L32" s="82">
        <f t="shared" si="14"/>
        <v>0</v>
      </c>
      <c r="M32" s="82">
        <f t="shared" si="15"/>
        <v>0</v>
      </c>
      <c r="N32" s="82">
        <f t="shared" si="16"/>
        <v>0</v>
      </c>
      <c r="O32" s="82">
        <f t="shared" si="17"/>
        <v>0</v>
      </c>
      <c r="P32" s="82">
        <f t="shared" si="18"/>
        <v>0</v>
      </c>
      <c r="Q32" s="158"/>
      <c r="R32" s="138"/>
      <c r="S32" s="138"/>
      <c r="T32" s="138"/>
      <c r="U32" s="138"/>
    </row>
    <row r="33" spans="1:21">
      <c r="A33" s="106">
        <f t="shared" si="12"/>
        <v>21</v>
      </c>
      <c r="B33" s="103" t="s">
        <v>65</v>
      </c>
      <c r="C33" s="151" t="s">
        <v>309</v>
      </c>
      <c r="D33" s="161" t="s">
        <v>234</v>
      </c>
      <c r="E33" s="161">
        <v>5</v>
      </c>
      <c r="F33" s="82">
        <v>0</v>
      </c>
      <c r="G33" s="115">
        <v>0</v>
      </c>
      <c r="H33" s="82">
        <v>0</v>
      </c>
      <c r="I33" s="82">
        <v>0</v>
      </c>
      <c r="J33" s="82">
        <v>0</v>
      </c>
      <c r="K33" s="82">
        <f t="shared" si="13"/>
        <v>0</v>
      </c>
      <c r="L33" s="82">
        <f t="shared" si="14"/>
        <v>0</v>
      </c>
      <c r="M33" s="82">
        <f t="shared" si="15"/>
        <v>0</v>
      </c>
      <c r="N33" s="82">
        <f t="shared" si="16"/>
        <v>0</v>
      </c>
      <c r="O33" s="82">
        <f t="shared" si="17"/>
        <v>0</v>
      </c>
      <c r="P33" s="82">
        <f t="shared" si="18"/>
        <v>0</v>
      </c>
      <c r="Q33" s="158"/>
      <c r="R33" s="138"/>
      <c r="S33" s="138"/>
      <c r="T33" s="138"/>
      <c r="U33" s="138"/>
    </row>
    <row r="34" spans="1:21">
      <c r="A34" s="106">
        <f t="shared" si="12"/>
        <v>22</v>
      </c>
      <c r="B34" s="103" t="s">
        <v>65</v>
      </c>
      <c r="C34" s="151" t="s">
        <v>310</v>
      </c>
      <c r="D34" s="161" t="s">
        <v>234</v>
      </c>
      <c r="E34" s="161">
        <v>1</v>
      </c>
      <c r="F34" s="82">
        <v>0</v>
      </c>
      <c r="G34" s="115">
        <v>0</v>
      </c>
      <c r="H34" s="82">
        <v>0</v>
      </c>
      <c r="I34" s="82">
        <v>0</v>
      </c>
      <c r="J34" s="82">
        <v>0</v>
      </c>
      <c r="K34" s="82">
        <f t="shared" si="13"/>
        <v>0</v>
      </c>
      <c r="L34" s="82">
        <f t="shared" si="14"/>
        <v>0</v>
      </c>
      <c r="M34" s="82">
        <f t="shared" si="15"/>
        <v>0</v>
      </c>
      <c r="N34" s="82">
        <f t="shared" si="16"/>
        <v>0</v>
      </c>
      <c r="O34" s="82">
        <f t="shared" si="17"/>
        <v>0</v>
      </c>
      <c r="P34" s="82">
        <f t="shared" si="18"/>
        <v>0</v>
      </c>
      <c r="Q34" s="158"/>
      <c r="R34" s="138"/>
      <c r="S34" s="138"/>
      <c r="T34" s="138"/>
      <c r="U34" s="138"/>
    </row>
    <row r="35" spans="1:21">
      <c r="A35" s="106">
        <f t="shared" si="12"/>
        <v>23</v>
      </c>
      <c r="B35" s="103" t="s">
        <v>65</v>
      </c>
      <c r="C35" s="151" t="s">
        <v>311</v>
      </c>
      <c r="D35" s="161" t="s">
        <v>234</v>
      </c>
      <c r="E35" s="161">
        <v>1</v>
      </c>
      <c r="F35" s="82">
        <v>0</v>
      </c>
      <c r="G35" s="115">
        <v>0</v>
      </c>
      <c r="H35" s="82">
        <v>0</v>
      </c>
      <c r="I35" s="82">
        <v>0</v>
      </c>
      <c r="J35" s="82">
        <v>0</v>
      </c>
      <c r="K35" s="82">
        <f t="shared" si="13"/>
        <v>0</v>
      </c>
      <c r="L35" s="82">
        <f t="shared" si="14"/>
        <v>0</v>
      </c>
      <c r="M35" s="82">
        <f t="shared" si="15"/>
        <v>0</v>
      </c>
      <c r="N35" s="82">
        <f t="shared" si="16"/>
        <v>0</v>
      </c>
      <c r="O35" s="82">
        <f t="shared" si="17"/>
        <v>0</v>
      </c>
      <c r="P35" s="82">
        <f t="shared" si="18"/>
        <v>0</v>
      </c>
      <c r="Q35" s="158"/>
      <c r="R35" s="138"/>
      <c r="S35" s="138"/>
      <c r="T35" s="138"/>
      <c r="U35" s="138"/>
    </row>
    <row r="36" spans="1:21">
      <c r="A36" s="106">
        <f t="shared" si="12"/>
        <v>24</v>
      </c>
      <c r="B36" s="103" t="s">
        <v>65</v>
      </c>
      <c r="C36" s="151" t="s">
        <v>312</v>
      </c>
      <c r="D36" s="161" t="s">
        <v>61</v>
      </c>
      <c r="E36" s="161">
        <v>2</v>
      </c>
      <c r="F36" s="82">
        <v>0</v>
      </c>
      <c r="G36" s="115">
        <v>0</v>
      </c>
      <c r="H36" s="82">
        <v>0</v>
      </c>
      <c r="I36" s="82">
        <v>0</v>
      </c>
      <c r="J36" s="82">
        <v>0</v>
      </c>
      <c r="K36" s="82">
        <f t="shared" si="13"/>
        <v>0</v>
      </c>
      <c r="L36" s="82">
        <f t="shared" si="14"/>
        <v>0</v>
      </c>
      <c r="M36" s="82">
        <f t="shared" si="15"/>
        <v>0</v>
      </c>
      <c r="N36" s="82">
        <f t="shared" si="16"/>
        <v>0</v>
      </c>
      <c r="O36" s="82">
        <f t="shared" si="17"/>
        <v>0</v>
      </c>
      <c r="P36" s="82">
        <f t="shared" si="18"/>
        <v>0</v>
      </c>
      <c r="Q36" s="158"/>
      <c r="R36" s="138"/>
      <c r="S36" s="138"/>
      <c r="T36" s="138"/>
      <c r="U36" s="138"/>
    </row>
    <row r="37" spans="1:21">
      <c r="A37" s="106">
        <f t="shared" si="12"/>
        <v>25</v>
      </c>
      <c r="B37" s="103" t="s">
        <v>65</v>
      </c>
      <c r="C37" s="151" t="s">
        <v>313</v>
      </c>
      <c r="D37" s="161" t="s">
        <v>61</v>
      </c>
      <c r="E37" s="161">
        <v>8</v>
      </c>
      <c r="F37" s="82">
        <v>0</v>
      </c>
      <c r="G37" s="115">
        <v>0</v>
      </c>
      <c r="H37" s="82">
        <v>0</v>
      </c>
      <c r="I37" s="82">
        <v>0</v>
      </c>
      <c r="J37" s="82">
        <v>0</v>
      </c>
      <c r="K37" s="82">
        <f t="shared" si="13"/>
        <v>0</v>
      </c>
      <c r="L37" s="82">
        <f t="shared" si="14"/>
        <v>0</v>
      </c>
      <c r="M37" s="82">
        <f t="shared" si="15"/>
        <v>0</v>
      </c>
      <c r="N37" s="82">
        <f t="shared" si="16"/>
        <v>0</v>
      </c>
      <c r="O37" s="82">
        <f t="shared" si="17"/>
        <v>0</v>
      </c>
      <c r="P37" s="82">
        <f t="shared" si="18"/>
        <v>0</v>
      </c>
      <c r="Q37" s="158"/>
      <c r="R37" s="138"/>
      <c r="S37" s="138"/>
      <c r="T37" s="138"/>
      <c r="U37" s="138"/>
    </row>
    <row r="38" spans="1:21">
      <c r="A38" s="106">
        <f t="shared" si="12"/>
        <v>26</v>
      </c>
      <c r="B38" s="103" t="s">
        <v>65</v>
      </c>
      <c r="C38" s="151" t="s">
        <v>314</v>
      </c>
      <c r="D38" s="161" t="s">
        <v>61</v>
      </c>
      <c r="E38" s="161">
        <v>5</v>
      </c>
      <c r="F38" s="82">
        <v>0</v>
      </c>
      <c r="G38" s="115">
        <v>0</v>
      </c>
      <c r="H38" s="82">
        <v>0</v>
      </c>
      <c r="I38" s="82">
        <v>0</v>
      </c>
      <c r="J38" s="82">
        <v>0</v>
      </c>
      <c r="K38" s="82">
        <f t="shared" si="13"/>
        <v>0</v>
      </c>
      <c r="L38" s="82">
        <f t="shared" si="14"/>
        <v>0</v>
      </c>
      <c r="M38" s="82">
        <f t="shared" si="15"/>
        <v>0</v>
      </c>
      <c r="N38" s="82">
        <f t="shared" si="16"/>
        <v>0</v>
      </c>
      <c r="O38" s="82">
        <f t="shared" si="17"/>
        <v>0</v>
      </c>
      <c r="P38" s="82">
        <f t="shared" si="18"/>
        <v>0</v>
      </c>
      <c r="Q38" s="158"/>
      <c r="R38" s="138"/>
      <c r="S38" s="138"/>
      <c r="T38" s="138"/>
      <c r="U38" s="138"/>
    </row>
    <row r="39" spans="1:21">
      <c r="A39" s="106">
        <f t="shared" si="12"/>
        <v>27</v>
      </c>
      <c r="B39" s="103" t="s">
        <v>65</v>
      </c>
      <c r="C39" s="151" t="s">
        <v>315</v>
      </c>
      <c r="D39" s="161" t="s">
        <v>61</v>
      </c>
      <c r="E39" s="161">
        <v>6</v>
      </c>
      <c r="F39" s="82">
        <v>0</v>
      </c>
      <c r="G39" s="115">
        <v>0</v>
      </c>
      <c r="H39" s="82">
        <v>0</v>
      </c>
      <c r="I39" s="82">
        <v>0</v>
      </c>
      <c r="J39" s="82">
        <v>0</v>
      </c>
      <c r="K39" s="82">
        <f t="shared" si="13"/>
        <v>0</v>
      </c>
      <c r="L39" s="82">
        <f t="shared" si="14"/>
        <v>0</v>
      </c>
      <c r="M39" s="82">
        <f t="shared" si="15"/>
        <v>0</v>
      </c>
      <c r="N39" s="82">
        <f t="shared" si="16"/>
        <v>0</v>
      </c>
      <c r="O39" s="82">
        <f t="shared" si="17"/>
        <v>0</v>
      </c>
      <c r="P39" s="82">
        <f t="shared" si="18"/>
        <v>0</v>
      </c>
      <c r="Q39" s="158"/>
      <c r="R39" s="138"/>
      <c r="S39" s="138"/>
      <c r="T39" s="138"/>
      <c r="U39" s="138"/>
    </row>
    <row r="40" spans="1:21">
      <c r="A40" s="106">
        <f t="shared" si="12"/>
        <v>28</v>
      </c>
      <c r="B40" s="103" t="s">
        <v>65</v>
      </c>
      <c r="C40" s="151" t="s">
        <v>316</v>
      </c>
      <c r="D40" s="161" t="s">
        <v>61</v>
      </c>
      <c r="E40" s="161">
        <v>5</v>
      </c>
      <c r="F40" s="82">
        <v>0</v>
      </c>
      <c r="G40" s="115">
        <v>0</v>
      </c>
      <c r="H40" s="82">
        <v>0</v>
      </c>
      <c r="I40" s="82">
        <v>0</v>
      </c>
      <c r="J40" s="82">
        <v>0</v>
      </c>
      <c r="K40" s="82">
        <f t="shared" si="13"/>
        <v>0</v>
      </c>
      <c r="L40" s="82">
        <f t="shared" si="14"/>
        <v>0</v>
      </c>
      <c r="M40" s="82">
        <f t="shared" si="15"/>
        <v>0</v>
      </c>
      <c r="N40" s="82">
        <f t="shared" si="16"/>
        <v>0</v>
      </c>
      <c r="O40" s="82">
        <f t="shared" si="17"/>
        <v>0</v>
      </c>
      <c r="P40" s="82">
        <f t="shared" si="18"/>
        <v>0</v>
      </c>
      <c r="Q40" s="158"/>
      <c r="R40" s="138"/>
      <c r="S40" s="138"/>
      <c r="T40" s="138"/>
      <c r="U40" s="138"/>
    </row>
    <row r="41" spans="1:21">
      <c r="A41" s="106">
        <f t="shared" si="12"/>
        <v>29</v>
      </c>
      <c r="B41" s="103" t="s">
        <v>65</v>
      </c>
      <c r="C41" s="151" t="s">
        <v>317</v>
      </c>
      <c r="D41" s="161" t="s">
        <v>61</v>
      </c>
      <c r="E41" s="161">
        <v>2</v>
      </c>
      <c r="F41" s="82">
        <v>0</v>
      </c>
      <c r="G41" s="115">
        <v>0</v>
      </c>
      <c r="H41" s="82">
        <v>0</v>
      </c>
      <c r="I41" s="82">
        <v>0</v>
      </c>
      <c r="J41" s="82">
        <v>0</v>
      </c>
      <c r="K41" s="82">
        <f t="shared" si="13"/>
        <v>0</v>
      </c>
      <c r="L41" s="82">
        <f t="shared" si="14"/>
        <v>0</v>
      </c>
      <c r="M41" s="82">
        <f t="shared" si="15"/>
        <v>0</v>
      </c>
      <c r="N41" s="82">
        <f t="shared" si="16"/>
        <v>0</v>
      </c>
      <c r="O41" s="82">
        <f t="shared" si="17"/>
        <v>0</v>
      </c>
      <c r="P41" s="82">
        <f t="shared" si="18"/>
        <v>0</v>
      </c>
      <c r="Q41" s="158"/>
      <c r="R41" s="138"/>
      <c r="S41" s="138"/>
      <c r="T41" s="138"/>
      <c r="U41" s="138"/>
    </row>
    <row r="42" spans="1:21">
      <c r="A42" s="106">
        <f t="shared" si="12"/>
        <v>30</v>
      </c>
      <c r="B42" s="103" t="s">
        <v>65</v>
      </c>
      <c r="C42" s="151" t="s">
        <v>318</v>
      </c>
      <c r="D42" s="161" t="s">
        <v>61</v>
      </c>
      <c r="E42" s="161">
        <v>3</v>
      </c>
      <c r="F42" s="82">
        <v>0</v>
      </c>
      <c r="G42" s="115">
        <v>0</v>
      </c>
      <c r="H42" s="82">
        <v>0</v>
      </c>
      <c r="I42" s="82">
        <v>0</v>
      </c>
      <c r="J42" s="82">
        <v>0</v>
      </c>
      <c r="K42" s="82">
        <f t="shared" si="13"/>
        <v>0</v>
      </c>
      <c r="L42" s="82">
        <f t="shared" si="14"/>
        <v>0</v>
      </c>
      <c r="M42" s="82">
        <f t="shared" si="15"/>
        <v>0</v>
      </c>
      <c r="N42" s="82">
        <f t="shared" si="16"/>
        <v>0</v>
      </c>
      <c r="O42" s="82">
        <f t="shared" si="17"/>
        <v>0</v>
      </c>
      <c r="P42" s="82">
        <f t="shared" si="18"/>
        <v>0</v>
      </c>
      <c r="Q42" s="158"/>
      <c r="R42" s="138"/>
      <c r="S42" s="138"/>
      <c r="T42" s="138"/>
      <c r="U42" s="138"/>
    </row>
    <row r="43" spans="1:21">
      <c r="A43" s="106">
        <f t="shared" si="12"/>
        <v>31</v>
      </c>
      <c r="B43" s="103" t="s">
        <v>65</v>
      </c>
      <c r="C43" s="151" t="s">
        <v>319</v>
      </c>
      <c r="D43" s="161" t="s">
        <v>61</v>
      </c>
      <c r="E43" s="161">
        <v>1</v>
      </c>
      <c r="F43" s="82">
        <v>0</v>
      </c>
      <c r="G43" s="115">
        <v>0</v>
      </c>
      <c r="H43" s="82">
        <v>0</v>
      </c>
      <c r="I43" s="82">
        <v>0</v>
      </c>
      <c r="J43" s="82">
        <v>0</v>
      </c>
      <c r="K43" s="82">
        <f t="shared" si="13"/>
        <v>0</v>
      </c>
      <c r="L43" s="82">
        <f t="shared" si="14"/>
        <v>0</v>
      </c>
      <c r="M43" s="82">
        <f t="shared" si="15"/>
        <v>0</v>
      </c>
      <c r="N43" s="82">
        <f t="shared" si="16"/>
        <v>0</v>
      </c>
      <c r="O43" s="82">
        <f t="shared" si="17"/>
        <v>0</v>
      </c>
      <c r="P43" s="82">
        <f t="shared" si="18"/>
        <v>0</v>
      </c>
      <c r="Q43" s="158"/>
      <c r="R43" s="138"/>
      <c r="S43" s="138"/>
      <c r="T43" s="138"/>
      <c r="U43" s="138"/>
    </row>
    <row r="44" spans="1:21">
      <c r="A44" s="106">
        <f t="shared" si="12"/>
        <v>32</v>
      </c>
      <c r="B44" s="103" t="s">
        <v>65</v>
      </c>
      <c r="C44" s="151" t="s">
        <v>320</v>
      </c>
      <c r="D44" s="161" t="s">
        <v>61</v>
      </c>
      <c r="E44" s="161">
        <v>1</v>
      </c>
      <c r="F44" s="82">
        <v>0</v>
      </c>
      <c r="G44" s="115">
        <v>0</v>
      </c>
      <c r="H44" s="82">
        <v>0</v>
      </c>
      <c r="I44" s="82">
        <v>0</v>
      </c>
      <c r="J44" s="82">
        <v>0</v>
      </c>
      <c r="K44" s="82">
        <f t="shared" si="13"/>
        <v>0</v>
      </c>
      <c r="L44" s="82">
        <f t="shared" si="14"/>
        <v>0</v>
      </c>
      <c r="M44" s="82">
        <f t="shared" si="15"/>
        <v>0</v>
      </c>
      <c r="N44" s="82">
        <f t="shared" si="16"/>
        <v>0</v>
      </c>
      <c r="O44" s="82">
        <f t="shared" si="17"/>
        <v>0</v>
      </c>
      <c r="P44" s="82">
        <f t="shared" si="18"/>
        <v>0</v>
      </c>
      <c r="Q44" s="158"/>
      <c r="R44" s="138"/>
      <c r="S44" s="138"/>
      <c r="T44" s="138"/>
      <c r="U44" s="138"/>
    </row>
    <row r="45" spans="1:21">
      <c r="A45" s="106">
        <f t="shared" si="12"/>
        <v>33</v>
      </c>
      <c r="B45" s="103" t="s">
        <v>65</v>
      </c>
      <c r="C45" s="151" t="s">
        <v>321</v>
      </c>
      <c r="D45" s="161" t="s">
        <v>61</v>
      </c>
      <c r="E45" s="161">
        <v>1</v>
      </c>
      <c r="F45" s="82">
        <v>0</v>
      </c>
      <c r="G45" s="115">
        <v>0</v>
      </c>
      <c r="H45" s="82">
        <v>0</v>
      </c>
      <c r="I45" s="82">
        <v>0</v>
      </c>
      <c r="J45" s="82">
        <v>0</v>
      </c>
      <c r="K45" s="82">
        <f t="shared" si="13"/>
        <v>0</v>
      </c>
      <c r="L45" s="82">
        <f t="shared" si="14"/>
        <v>0</v>
      </c>
      <c r="M45" s="82">
        <f t="shared" si="15"/>
        <v>0</v>
      </c>
      <c r="N45" s="82">
        <f t="shared" si="16"/>
        <v>0</v>
      </c>
      <c r="O45" s="82">
        <f t="shared" si="17"/>
        <v>0</v>
      </c>
      <c r="P45" s="82">
        <f t="shared" si="18"/>
        <v>0</v>
      </c>
      <c r="Q45" s="158"/>
      <c r="R45" s="138"/>
      <c r="S45" s="138"/>
      <c r="T45" s="138"/>
      <c r="U45" s="138"/>
    </row>
    <row r="46" spans="1:21">
      <c r="A46" s="106">
        <f t="shared" si="12"/>
        <v>34</v>
      </c>
      <c r="B46" s="103" t="s">
        <v>65</v>
      </c>
      <c r="C46" s="151" t="s">
        <v>322</v>
      </c>
      <c r="D46" s="161" t="s">
        <v>61</v>
      </c>
      <c r="E46" s="161">
        <v>3</v>
      </c>
      <c r="F46" s="82">
        <v>0</v>
      </c>
      <c r="G46" s="115">
        <v>0</v>
      </c>
      <c r="H46" s="82">
        <v>0</v>
      </c>
      <c r="I46" s="82">
        <v>0</v>
      </c>
      <c r="J46" s="82">
        <v>0</v>
      </c>
      <c r="K46" s="82">
        <f t="shared" si="13"/>
        <v>0</v>
      </c>
      <c r="L46" s="82">
        <f t="shared" si="14"/>
        <v>0</v>
      </c>
      <c r="M46" s="82">
        <f t="shared" si="15"/>
        <v>0</v>
      </c>
      <c r="N46" s="82">
        <f t="shared" si="16"/>
        <v>0</v>
      </c>
      <c r="O46" s="82">
        <f t="shared" si="17"/>
        <v>0</v>
      </c>
      <c r="P46" s="82">
        <f t="shared" si="18"/>
        <v>0</v>
      </c>
      <c r="Q46" s="158"/>
      <c r="R46" s="138"/>
      <c r="S46" s="138"/>
      <c r="T46" s="138"/>
      <c r="U46" s="138"/>
    </row>
    <row r="47" spans="1:21">
      <c r="A47" s="106">
        <f t="shared" si="12"/>
        <v>35</v>
      </c>
      <c r="B47" s="103" t="s">
        <v>65</v>
      </c>
      <c r="C47" s="151" t="s">
        <v>323</v>
      </c>
      <c r="D47" s="161" t="s">
        <v>61</v>
      </c>
      <c r="E47" s="161">
        <v>2</v>
      </c>
      <c r="F47" s="82">
        <v>0</v>
      </c>
      <c r="G47" s="115">
        <v>0</v>
      </c>
      <c r="H47" s="82">
        <v>0</v>
      </c>
      <c r="I47" s="82">
        <v>0</v>
      </c>
      <c r="J47" s="82">
        <v>0</v>
      </c>
      <c r="K47" s="82">
        <f t="shared" si="13"/>
        <v>0</v>
      </c>
      <c r="L47" s="82">
        <f t="shared" si="14"/>
        <v>0</v>
      </c>
      <c r="M47" s="82">
        <f t="shared" si="15"/>
        <v>0</v>
      </c>
      <c r="N47" s="82">
        <f t="shared" si="16"/>
        <v>0</v>
      </c>
      <c r="O47" s="82">
        <f t="shared" si="17"/>
        <v>0</v>
      </c>
      <c r="P47" s="82">
        <f t="shared" si="18"/>
        <v>0</v>
      </c>
      <c r="Q47" s="158"/>
      <c r="R47" s="138"/>
      <c r="S47" s="138"/>
      <c r="T47" s="138"/>
      <c r="U47" s="138"/>
    </row>
    <row r="48" spans="1:21">
      <c r="A48" s="106">
        <f t="shared" si="12"/>
        <v>36</v>
      </c>
      <c r="B48" s="103" t="s">
        <v>65</v>
      </c>
      <c r="C48" s="151" t="s">
        <v>324</v>
      </c>
      <c r="D48" s="161" t="s">
        <v>61</v>
      </c>
      <c r="E48" s="161">
        <v>2</v>
      </c>
      <c r="F48" s="82">
        <v>0</v>
      </c>
      <c r="G48" s="115">
        <v>0</v>
      </c>
      <c r="H48" s="82">
        <v>0</v>
      </c>
      <c r="I48" s="82">
        <v>0</v>
      </c>
      <c r="J48" s="82">
        <v>0</v>
      </c>
      <c r="K48" s="82">
        <f t="shared" si="13"/>
        <v>0</v>
      </c>
      <c r="L48" s="82">
        <f t="shared" si="14"/>
        <v>0</v>
      </c>
      <c r="M48" s="82">
        <f t="shared" si="15"/>
        <v>0</v>
      </c>
      <c r="N48" s="82">
        <f t="shared" si="16"/>
        <v>0</v>
      </c>
      <c r="O48" s="82">
        <f t="shared" si="17"/>
        <v>0</v>
      </c>
      <c r="P48" s="82">
        <f t="shared" si="18"/>
        <v>0</v>
      </c>
      <c r="Q48" s="158"/>
      <c r="R48" s="138"/>
      <c r="S48" s="138"/>
      <c r="T48" s="138"/>
      <c r="U48" s="138"/>
    </row>
    <row r="49" spans="1:21">
      <c r="A49" s="106">
        <f t="shared" si="12"/>
        <v>37</v>
      </c>
      <c r="B49" s="103" t="s">
        <v>65</v>
      </c>
      <c r="C49" s="151" t="s">
        <v>325</v>
      </c>
      <c r="D49" s="161" t="s">
        <v>61</v>
      </c>
      <c r="E49" s="161">
        <v>3</v>
      </c>
      <c r="F49" s="82">
        <v>0</v>
      </c>
      <c r="G49" s="115">
        <v>0</v>
      </c>
      <c r="H49" s="82">
        <v>0</v>
      </c>
      <c r="I49" s="82">
        <v>0</v>
      </c>
      <c r="J49" s="82">
        <v>0</v>
      </c>
      <c r="K49" s="82">
        <f t="shared" si="13"/>
        <v>0</v>
      </c>
      <c r="L49" s="82">
        <f t="shared" si="14"/>
        <v>0</v>
      </c>
      <c r="M49" s="82">
        <f t="shared" si="15"/>
        <v>0</v>
      </c>
      <c r="N49" s="82">
        <f t="shared" si="16"/>
        <v>0</v>
      </c>
      <c r="O49" s="82">
        <f t="shared" si="17"/>
        <v>0</v>
      </c>
      <c r="P49" s="82">
        <f t="shared" si="18"/>
        <v>0</v>
      </c>
      <c r="Q49" s="158"/>
      <c r="R49" s="138"/>
      <c r="S49" s="138"/>
      <c r="T49" s="138"/>
      <c r="U49" s="138"/>
    </row>
    <row r="50" spans="1:21">
      <c r="A50" s="106">
        <f t="shared" si="12"/>
        <v>38</v>
      </c>
      <c r="B50" s="103" t="s">
        <v>65</v>
      </c>
      <c r="C50" s="151" t="s">
        <v>326</v>
      </c>
      <c r="D50" s="161" t="s">
        <v>234</v>
      </c>
      <c r="E50" s="161">
        <v>3</v>
      </c>
      <c r="F50" s="82">
        <v>0</v>
      </c>
      <c r="G50" s="115">
        <v>0</v>
      </c>
      <c r="H50" s="82">
        <v>0</v>
      </c>
      <c r="I50" s="82">
        <v>0</v>
      </c>
      <c r="J50" s="82">
        <v>0</v>
      </c>
      <c r="K50" s="82">
        <f t="shared" si="13"/>
        <v>0</v>
      </c>
      <c r="L50" s="82">
        <f t="shared" si="14"/>
        <v>0</v>
      </c>
      <c r="M50" s="82">
        <f t="shared" si="15"/>
        <v>0</v>
      </c>
      <c r="N50" s="82">
        <f t="shared" si="16"/>
        <v>0</v>
      </c>
      <c r="O50" s="82">
        <f t="shared" si="17"/>
        <v>0</v>
      </c>
      <c r="P50" s="82">
        <f t="shared" si="18"/>
        <v>0</v>
      </c>
      <c r="Q50" s="158"/>
      <c r="R50" s="138"/>
      <c r="S50" s="138"/>
      <c r="T50" s="138"/>
      <c r="U50" s="138"/>
    </row>
    <row r="51" spans="1:21">
      <c r="A51" s="106">
        <f t="shared" si="12"/>
        <v>39</v>
      </c>
      <c r="B51" s="103" t="s">
        <v>65</v>
      </c>
      <c r="C51" s="151" t="s">
        <v>327</v>
      </c>
      <c r="D51" s="161" t="s">
        <v>235</v>
      </c>
      <c r="E51" s="161">
        <v>1</v>
      </c>
      <c r="F51" s="82">
        <v>0</v>
      </c>
      <c r="G51" s="115">
        <v>0</v>
      </c>
      <c r="H51" s="82">
        <v>0</v>
      </c>
      <c r="I51" s="82">
        <v>0</v>
      </c>
      <c r="J51" s="82">
        <v>0</v>
      </c>
      <c r="K51" s="82">
        <f t="shared" si="13"/>
        <v>0</v>
      </c>
      <c r="L51" s="82">
        <f t="shared" si="14"/>
        <v>0</v>
      </c>
      <c r="M51" s="82">
        <f t="shared" si="15"/>
        <v>0</v>
      </c>
      <c r="N51" s="82">
        <f t="shared" si="16"/>
        <v>0</v>
      </c>
      <c r="O51" s="82">
        <f t="shared" si="17"/>
        <v>0</v>
      </c>
      <c r="P51" s="82">
        <f t="shared" si="18"/>
        <v>0</v>
      </c>
      <c r="Q51" s="158"/>
      <c r="R51" s="138"/>
      <c r="S51" s="138"/>
      <c r="T51" s="138"/>
      <c r="U51" s="138"/>
    </row>
    <row r="52" spans="1:21">
      <c r="A52" s="106">
        <f t="shared" si="12"/>
        <v>40</v>
      </c>
      <c r="B52" s="103" t="s">
        <v>65</v>
      </c>
      <c r="C52" s="151" t="s">
        <v>328</v>
      </c>
      <c r="D52" s="161" t="s">
        <v>27</v>
      </c>
      <c r="E52" s="161">
        <v>1</v>
      </c>
      <c r="F52" s="82">
        <v>0</v>
      </c>
      <c r="G52" s="115">
        <v>0</v>
      </c>
      <c r="H52" s="82">
        <v>0</v>
      </c>
      <c r="I52" s="82">
        <v>0</v>
      </c>
      <c r="J52" s="82">
        <v>0</v>
      </c>
      <c r="K52" s="82">
        <f t="shared" si="13"/>
        <v>0</v>
      </c>
      <c r="L52" s="82">
        <f t="shared" si="14"/>
        <v>0</v>
      </c>
      <c r="M52" s="82">
        <f t="shared" si="15"/>
        <v>0</v>
      </c>
      <c r="N52" s="82">
        <f t="shared" si="16"/>
        <v>0</v>
      </c>
      <c r="O52" s="82">
        <f t="shared" si="17"/>
        <v>0</v>
      </c>
      <c r="P52" s="82">
        <f t="shared" si="18"/>
        <v>0</v>
      </c>
      <c r="Q52" s="158"/>
      <c r="R52" s="138"/>
      <c r="S52" s="138"/>
      <c r="T52" s="138"/>
      <c r="U52" s="138"/>
    </row>
    <row r="53" spans="1:21">
      <c r="A53" s="106">
        <f t="shared" si="12"/>
        <v>41</v>
      </c>
      <c r="B53" s="103" t="s">
        <v>65</v>
      </c>
      <c r="C53" s="151" t="s">
        <v>329</v>
      </c>
      <c r="D53" s="161" t="s">
        <v>27</v>
      </c>
      <c r="E53" s="161">
        <v>1</v>
      </c>
      <c r="F53" s="82">
        <v>0</v>
      </c>
      <c r="G53" s="115">
        <v>0</v>
      </c>
      <c r="H53" s="82">
        <v>0</v>
      </c>
      <c r="I53" s="82">
        <v>0</v>
      </c>
      <c r="J53" s="82">
        <v>0</v>
      </c>
      <c r="K53" s="82">
        <f t="shared" si="13"/>
        <v>0</v>
      </c>
      <c r="L53" s="82">
        <f t="shared" si="14"/>
        <v>0</v>
      </c>
      <c r="M53" s="82">
        <f t="shared" si="15"/>
        <v>0</v>
      </c>
      <c r="N53" s="82">
        <f t="shared" si="16"/>
        <v>0</v>
      </c>
      <c r="O53" s="82">
        <f t="shared" si="17"/>
        <v>0</v>
      </c>
      <c r="P53" s="82">
        <f t="shared" si="18"/>
        <v>0</v>
      </c>
      <c r="Q53" s="158"/>
      <c r="R53" s="138"/>
      <c r="S53" s="138"/>
      <c r="T53" s="138"/>
      <c r="U53" s="138"/>
    </row>
    <row r="54" spans="1:21" ht="15" customHeight="1">
      <c r="A54" s="84"/>
      <c r="B54" s="197" t="s">
        <v>56</v>
      </c>
      <c r="C54" s="198"/>
      <c r="D54" s="198"/>
      <c r="E54" s="198"/>
      <c r="F54" s="198"/>
      <c r="G54" s="198"/>
      <c r="H54" s="198"/>
      <c r="I54" s="198"/>
      <c r="J54" s="198"/>
      <c r="K54" s="199"/>
      <c r="L54" s="74">
        <f>SUM(L12:L53)</f>
        <v>0</v>
      </c>
      <c r="M54" s="74">
        <f>SUM(M12:M53)</f>
        <v>0</v>
      </c>
      <c r="N54" s="74">
        <f>SUM(N12:N53)</f>
        <v>0</v>
      </c>
      <c r="O54" s="74">
        <f>SUM(O12:O53)</f>
        <v>0</v>
      </c>
      <c r="P54" s="74">
        <f>SUM(P12:P53)</f>
        <v>0</v>
      </c>
    </row>
    <row r="55" spans="1:21">
      <c r="A55" s="58"/>
      <c r="B55" s="75"/>
      <c r="C55" s="75"/>
      <c r="D55" s="75"/>
      <c r="E55" s="83"/>
      <c r="F55" s="75"/>
      <c r="G55" s="75"/>
      <c r="H55" s="75"/>
      <c r="I55" s="75"/>
      <c r="J55" s="75"/>
      <c r="K55" s="75"/>
      <c r="L55" s="75"/>
      <c r="M55" s="76"/>
      <c r="N55" s="76"/>
      <c r="O55" s="76"/>
      <c r="P55" s="76"/>
    </row>
    <row r="56" spans="1:21">
      <c r="A56" s="57" t="s">
        <v>21</v>
      </c>
      <c r="C56" s="78" t="str">
        <f>'Būv koptāme'!B27</f>
        <v xml:space="preserve">SIA "           " </v>
      </c>
      <c r="D56" s="55"/>
      <c r="E56" s="83"/>
      <c r="F56" s="75"/>
      <c r="G56" s="75"/>
      <c r="H56" s="75"/>
      <c r="I56" s="75"/>
      <c r="J56" s="75"/>
      <c r="K56" s="75"/>
      <c r="L56" s="75"/>
      <c r="M56" s="76"/>
      <c r="N56" s="76"/>
      <c r="O56" s="76"/>
      <c r="P56" s="76"/>
    </row>
    <row r="57" spans="1:21" ht="18">
      <c r="A57" s="58"/>
      <c r="C57" s="79" t="s">
        <v>22</v>
      </c>
    </row>
    <row r="58" spans="1:21" ht="18">
      <c r="A58" s="57" t="str">
        <f>'Būv koptāme'!A$31</f>
        <v xml:space="preserve">Tāme sastādīta </v>
      </c>
      <c r="C58" s="79"/>
      <c r="I58" s="113"/>
    </row>
    <row r="59" spans="1:21" ht="18">
      <c r="A59" s="58"/>
      <c r="C59" s="79"/>
    </row>
    <row r="60" spans="1:21">
      <c r="A60" s="35" t="s">
        <v>23</v>
      </c>
      <c r="B60" s="31"/>
      <c r="C60" s="54"/>
    </row>
    <row r="61" spans="1:21" ht="18">
      <c r="A61" s="32"/>
      <c r="B61" s="31"/>
      <c r="C61" s="43" t="s">
        <v>22</v>
      </c>
    </row>
    <row r="62" spans="1:21">
      <c r="A62" s="31" t="s">
        <v>24</v>
      </c>
      <c r="B62" s="31"/>
      <c r="C62" s="44"/>
    </row>
    <row r="63" spans="1:21">
      <c r="A63" s="58"/>
    </row>
  </sheetData>
  <mergeCells count="9">
    <mergeCell ref="Q14:U14"/>
    <mergeCell ref="B54:K54"/>
    <mergeCell ref="A1:P1"/>
    <mergeCell ref="A2:P2"/>
    <mergeCell ref="A3:P3"/>
    <mergeCell ref="G10:G11"/>
    <mergeCell ref="H10:K10"/>
    <mergeCell ref="L10:P10"/>
    <mergeCell ref="A5:P5"/>
  </mergeCells>
  <pageMargins left="0.23622047244094491" right="0.23622047244094491" top="0.74803149606299213" bottom="0.7480314960629921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FF761-345D-4FBA-8F0F-662DFAD99646}">
  <sheetPr>
    <tabColor theme="0"/>
  </sheetPr>
  <dimension ref="A1:U90"/>
  <sheetViews>
    <sheetView zoomScaleNormal="100" zoomScaleSheetLayoutView="100" workbookViewId="0">
      <selection activeCell="R14" sqref="R14"/>
    </sheetView>
  </sheetViews>
  <sheetFormatPr defaultColWidth="9.140625" defaultRowHeight="15"/>
  <cols>
    <col min="1" max="1" width="3.7109375" style="31" customWidth="1"/>
    <col min="2" max="2" width="8.42578125" style="31" customWidth="1"/>
    <col min="3" max="3" width="49.5703125" style="31" customWidth="1"/>
    <col min="4" max="4" width="7.85546875" style="32" customWidth="1"/>
    <col min="5" max="5" width="10.140625" style="32" customWidth="1"/>
    <col min="6" max="6" width="7.42578125" style="32" customWidth="1"/>
    <col min="7" max="7" width="6.85546875" style="32" customWidth="1"/>
    <col min="8" max="8" width="6.7109375" style="32" customWidth="1"/>
    <col min="9" max="9" width="8.28515625" style="32" customWidth="1"/>
    <col min="10" max="10" width="6.85546875" style="32" customWidth="1"/>
    <col min="11" max="11" width="8.28515625" style="32" customWidth="1"/>
    <col min="12" max="12" width="9.28515625" style="32" customWidth="1"/>
    <col min="13" max="13" width="10.42578125" style="32" customWidth="1"/>
    <col min="14" max="14" width="10.140625" style="32" customWidth="1"/>
    <col min="15" max="16" width="11.28515625" style="32" customWidth="1"/>
    <col min="17" max="17" width="9.140625" style="31"/>
    <col min="18" max="18" width="36.85546875" style="31" customWidth="1"/>
    <col min="19" max="16384" width="9.140625" style="31"/>
  </cols>
  <sheetData>
    <row r="1" spans="1:21">
      <c r="A1" s="213" t="s">
        <v>414</v>
      </c>
      <c r="B1" s="213"/>
      <c r="C1" s="213"/>
      <c r="D1" s="213"/>
      <c r="E1" s="213"/>
      <c r="F1" s="213"/>
      <c r="G1" s="213"/>
      <c r="H1" s="213"/>
      <c r="I1" s="213"/>
      <c r="J1" s="213"/>
      <c r="K1" s="213"/>
      <c r="L1" s="213"/>
      <c r="M1" s="213"/>
      <c r="N1" s="213"/>
      <c r="O1" s="213"/>
      <c r="P1" s="213"/>
    </row>
    <row r="2" spans="1:21">
      <c r="A2" s="214" t="s">
        <v>401</v>
      </c>
      <c r="B2" s="214"/>
      <c r="C2" s="214"/>
      <c r="D2" s="214"/>
      <c r="E2" s="214"/>
      <c r="F2" s="214"/>
      <c r="G2" s="214"/>
      <c r="H2" s="214"/>
      <c r="I2" s="214"/>
      <c r="J2" s="214"/>
      <c r="K2" s="214"/>
      <c r="L2" s="214"/>
      <c r="M2" s="214"/>
      <c r="N2" s="214"/>
      <c r="O2" s="214"/>
      <c r="P2" s="214"/>
    </row>
    <row r="3" spans="1:21" ht="18">
      <c r="A3" s="215" t="s">
        <v>19</v>
      </c>
      <c r="B3" s="215"/>
      <c r="C3" s="215"/>
      <c r="D3" s="215"/>
      <c r="E3" s="215"/>
      <c r="F3" s="215"/>
      <c r="G3" s="215"/>
      <c r="H3" s="215"/>
      <c r="I3" s="215"/>
      <c r="J3" s="215"/>
      <c r="K3" s="215"/>
      <c r="L3" s="215"/>
      <c r="M3" s="215"/>
      <c r="N3" s="215"/>
      <c r="O3" s="215"/>
      <c r="P3" s="215"/>
    </row>
    <row r="4" spans="1:21">
      <c r="A4" s="31" t="str">
        <f>'GA '!A4</f>
        <v>Būves nosaukums: Siltumapgādes sistēma.</v>
      </c>
      <c r="B4" s="34"/>
      <c r="C4" s="35"/>
    </row>
    <row r="5" spans="1:21">
      <c r="A5" s="182" t="str">
        <f>'GA '!A5:P5</f>
        <v xml:space="preserve">Objekta nosaukums: APKURES KATLU MĀJAS RĪGĀ, JELGAVAS IELĀ 37 (2.TROLEJBUSU PARKS) ATJAUNOŠANAS BŪVPROJEKTS
</v>
      </c>
      <c r="B5" s="182"/>
      <c r="C5" s="182"/>
      <c r="D5" s="182"/>
      <c r="E5" s="182"/>
      <c r="F5" s="182"/>
      <c r="G5" s="182"/>
      <c r="H5" s="182"/>
      <c r="I5" s="182"/>
      <c r="J5" s="182"/>
      <c r="K5" s="182"/>
      <c r="L5" s="182"/>
      <c r="M5" s="182"/>
      <c r="N5" s="182"/>
      <c r="O5" s="182"/>
      <c r="P5" s="182"/>
    </row>
    <row r="6" spans="1:21">
      <c r="A6" s="31" t="str">
        <f>'GA '!A6</f>
        <v>Objekta adrese: Jelgavas ielā 37 , Rīgā</v>
      </c>
      <c r="C6" s="29"/>
    </row>
    <row r="7" spans="1:21">
      <c r="A7" s="31" t="str">
        <f>'GA '!A7</f>
        <v xml:space="preserve">Pasūtījuma Nr.: 
</v>
      </c>
    </row>
    <row r="8" spans="1:21">
      <c r="A8" s="35"/>
      <c r="M8" s="31"/>
      <c r="N8" s="40" t="s">
        <v>20</v>
      </c>
      <c r="O8" s="42">
        <f>P80</f>
        <v>0</v>
      </c>
      <c r="P8" s="41" t="s">
        <v>9</v>
      </c>
    </row>
    <row r="9" spans="1:21" s="29" customFormat="1">
      <c r="A9" s="32"/>
      <c r="O9" s="52" t="str">
        <f>'GA '!O9</f>
        <v xml:space="preserve">Tāme sastādīta </v>
      </c>
    </row>
    <row r="10" spans="1:21">
      <c r="A10" s="96"/>
      <c r="B10" s="96"/>
      <c r="C10" s="97"/>
      <c r="D10" s="91"/>
      <c r="E10" s="91"/>
      <c r="F10" s="98"/>
      <c r="G10" s="216" t="s">
        <v>41</v>
      </c>
      <c r="H10" s="218" t="s">
        <v>10</v>
      </c>
      <c r="I10" s="219"/>
      <c r="J10" s="219"/>
      <c r="K10" s="220"/>
      <c r="L10" s="221" t="s">
        <v>11</v>
      </c>
      <c r="M10" s="221"/>
      <c r="N10" s="221"/>
      <c r="O10" s="221"/>
      <c r="P10" s="221"/>
    </row>
    <row r="11" spans="1:21" ht="117.75" customHeight="1">
      <c r="A11" s="89" t="s">
        <v>2</v>
      </c>
      <c r="B11" s="89" t="s">
        <v>12</v>
      </c>
      <c r="C11" s="92" t="s">
        <v>13</v>
      </c>
      <c r="D11" s="89" t="s">
        <v>14</v>
      </c>
      <c r="E11" s="89" t="s">
        <v>15</v>
      </c>
      <c r="F11" s="36" t="s">
        <v>16</v>
      </c>
      <c r="G11" s="217"/>
      <c r="H11" s="99" t="s">
        <v>42</v>
      </c>
      <c r="I11" s="88" t="s">
        <v>43</v>
      </c>
      <c r="J11" s="88" t="s">
        <v>44</v>
      </c>
      <c r="K11" s="88" t="s">
        <v>45</v>
      </c>
      <c r="L11" s="86" t="s">
        <v>25</v>
      </c>
      <c r="M11" s="46" t="s">
        <v>42</v>
      </c>
      <c r="N11" s="88" t="s">
        <v>43</v>
      </c>
      <c r="O11" s="88" t="s">
        <v>44</v>
      </c>
      <c r="P11" s="86" t="s">
        <v>46</v>
      </c>
    </row>
    <row r="12" spans="1:21" ht="15" customHeight="1">
      <c r="A12" s="106"/>
      <c r="B12" s="103"/>
      <c r="C12" s="163" t="s">
        <v>331</v>
      </c>
      <c r="D12" s="87"/>
      <c r="E12" s="139"/>
      <c r="F12" s="139"/>
      <c r="G12" s="139"/>
      <c r="H12" s="139"/>
      <c r="I12" s="139"/>
      <c r="J12" s="139"/>
      <c r="K12" s="139"/>
      <c r="L12" s="139"/>
      <c r="M12" s="139"/>
      <c r="N12" s="139"/>
      <c r="O12" s="139"/>
      <c r="P12" s="139"/>
      <c r="Q12" s="210"/>
      <c r="R12" s="211"/>
      <c r="S12" s="211"/>
      <c r="T12" s="211"/>
      <c r="U12" s="211"/>
    </row>
    <row r="13" spans="1:21" ht="57" customHeight="1">
      <c r="A13" s="106">
        <v>1</v>
      </c>
      <c r="B13" s="103" t="s">
        <v>65</v>
      </c>
      <c r="C13" s="156" t="s">
        <v>332</v>
      </c>
      <c r="D13" s="165" t="s">
        <v>27</v>
      </c>
      <c r="E13" s="166">
        <v>1</v>
      </c>
      <c r="F13" s="27">
        <v>0</v>
      </c>
      <c r="G13" s="30">
        <v>0</v>
      </c>
      <c r="H13" s="27">
        <v>0</v>
      </c>
      <c r="I13" s="27">
        <v>0</v>
      </c>
      <c r="J13" s="27">
        <v>0</v>
      </c>
      <c r="K13" s="27">
        <f>J13+I13+H13</f>
        <v>0</v>
      </c>
      <c r="L13" s="27">
        <f>F13*E13</f>
        <v>0</v>
      </c>
      <c r="M13" s="27">
        <f>H13*E13</f>
        <v>0</v>
      </c>
      <c r="N13" s="27">
        <f t="shared" ref="N13" si="0">I13*E13</f>
        <v>0</v>
      </c>
      <c r="O13" s="27">
        <f>J13*E13</f>
        <v>0</v>
      </c>
      <c r="P13" s="27">
        <f>O13+N13+M13</f>
        <v>0</v>
      </c>
      <c r="Q13" s="137"/>
      <c r="R13" s="138"/>
      <c r="S13" s="138"/>
      <c r="T13" s="138"/>
      <c r="U13" s="138"/>
    </row>
    <row r="14" spans="1:21" ht="15" customHeight="1">
      <c r="A14" s="106"/>
      <c r="B14" s="103"/>
      <c r="C14" s="163" t="s">
        <v>333</v>
      </c>
      <c r="D14" s="166"/>
      <c r="E14" s="166"/>
      <c r="F14" s="166"/>
      <c r="G14" s="166"/>
      <c r="H14" s="166"/>
      <c r="I14" s="166"/>
      <c r="J14" s="166"/>
      <c r="K14" s="166"/>
      <c r="L14" s="166"/>
      <c r="M14" s="166"/>
      <c r="N14" s="166"/>
      <c r="O14" s="166"/>
      <c r="P14" s="166"/>
      <c r="Q14" s="137"/>
      <c r="R14" s="138"/>
      <c r="S14" s="138"/>
      <c r="T14" s="138"/>
      <c r="U14" s="138"/>
    </row>
    <row r="15" spans="1:21" ht="15" customHeight="1">
      <c r="A15" s="106">
        <v>2</v>
      </c>
      <c r="B15" s="103" t="s">
        <v>65</v>
      </c>
      <c r="C15" s="164" t="s">
        <v>334</v>
      </c>
      <c r="D15" s="166" t="s">
        <v>61</v>
      </c>
      <c r="E15" s="166">
        <v>2</v>
      </c>
      <c r="F15" s="27">
        <v>0</v>
      </c>
      <c r="G15" s="30">
        <v>0</v>
      </c>
      <c r="H15" s="27">
        <v>0</v>
      </c>
      <c r="I15" s="27">
        <v>0</v>
      </c>
      <c r="J15" s="27">
        <v>0</v>
      </c>
      <c r="K15" s="27">
        <f t="shared" ref="K15:K76" si="1">J15+I15+H15</f>
        <v>0</v>
      </c>
      <c r="L15" s="27">
        <f t="shared" ref="L15:L76" si="2">F15*E15</f>
        <v>0</v>
      </c>
      <c r="M15" s="27">
        <f t="shared" ref="M15:M76" si="3">H15*E15</f>
        <v>0</v>
      </c>
      <c r="N15" s="27">
        <f t="shared" ref="N15:N76" si="4">I15*E15</f>
        <v>0</v>
      </c>
      <c r="O15" s="27">
        <f t="shared" ref="O15:O76" si="5">J15*E15</f>
        <v>0</v>
      </c>
      <c r="P15" s="27">
        <f t="shared" ref="P15:P76" si="6">O15+N15+M15</f>
        <v>0</v>
      </c>
      <c r="Q15" s="137"/>
      <c r="R15" s="138"/>
      <c r="S15" s="138"/>
      <c r="T15" s="138"/>
      <c r="U15" s="138"/>
    </row>
    <row r="16" spans="1:21" ht="26.25" customHeight="1">
      <c r="A16" s="106">
        <f t="shared" ref="A16:A76" si="7">A15+1</f>
        <v>3</v>
      </c>
      <c r="B16" s="103" t="s">
        <v>65</v>
      </c>
      <c r="C16" s="157" t="s">
        <v>335</v>
      </c>
      <c r="D16" s="166" t="s">
        <v>61</v>
      </c>
      <c r="E16" s="166">
        <v>2</v>
      </c>
      <c r="F16" s="27">
        <v>0</v>
      </c>
      <c r="G16" s="30">
        <v>0</v>
      </c>
      <c r="H16" s="27">
        <v>0</v>
      </c>
      <c r="I16" s="27">
        <v>0</v>
      </c>
      <c r="J16" s="27">
        <v>0</v>
      </c>
      <c r="K16" s="27">
        <f t="shared" si="1"/>
        <v>0</v>
      </c>
      <c r="L16" s="27">
        <f t="shared" si="2"/>
        <v>0</v>
      </c>
      <c r="M16" s="27">
        <f t="shared" si="3"/>
        <v>0</v>
      </c>
      <c r="N16" s="27">
        <f t="shared" si="4"/>
        <v>0</v>
      </c>
      <c r="O16" s="27">
        <f t="shared" si="5"/>
        <v>0</v>
      </c>
      <c r="P16" s="27">
        <f t="shared" si="6"/>
        <v>0</v>
      </c>
      <c r="Q16" s="137"/>
      <c r="R16" s="138"/>
      <c r="S16" s="138"/>
      <c r="T16" s="138"/>
      <c r="U16" s="138"/>
    </row>
    <row r="17" spans="1:21" ht="15" customHeight="1">
      <c r="A17" s="106">
        <f t="shared" si="7"/>
        <v>4</v>
      </c>
      <c r="B17" s="103" t="s">
        <v>65</v>
      </c>
      <c r="C17" s="164" t="s">
        <v>336</v>
      </c>
      <c r="D17" s="166" t="s">
        <v>61</v>
      </c>
      <c r="E17" s="167">
        <v>1</v>
      </c>
      <c r="F17" s="27">
        <v>0</v>
      </c>
      <c r="G17" s="30">
        <v>0</v>
      </c>
      <c r="H17" s="27">
        <v>0</v>
      </c>
      <c r="I17" s="27">
        <v>0</v>
      </c>
      <c r="J17" s="27">
        <v>0</v>
      </c>
      <c r="K17" s="27">
        <f t="shared" si="1"/>
        <v>0</v>
      </c>
      <c r="L17" s="27">
        <f t="shared" si="2"/>
        <v>0</v>
      </c>
      <c r="M17" s="27">
        <f t="shared" si="3"/>
        <v>0</v>
      </c>
      <c r="N17" s="27">
        <f t="shared" si="4"/>
        <v>0</v>
      </c>
      <c r="O17" s="27">
        <f t="shared" si="5"/>
        <v>0</v>
      </c>
      <c r="P17" s="27">
        <f t="shared" si="6"/>
        <v>0</v>
      </c>
      <c r="Q17" s="137"/>
      <c r="R17" s="138"/>
      <c r="S17" s="138"/>
      <c r="T17" s="138"/>
      <c r="U17" s="138"/>
    </row>
    <row r="18" spans="1:21" ht="15" customHeight="1">
      <c r="A18" s="106">
        <f t="shared" si="7"/>
        <v>5</v>
      </c>
      <c r="B18" s="103" t="s">
        <v>65</v>
      </c>
      <c r="C18" s="164" t="s">
        <v>337</v>
      </c>
      <c r="D18" s="166" t="s">
        <v>61</v>
      </c>
      <c r="E18" s="166">
        <v>4</v>
      </c>
      <c r="F18" s="27">
        <v>0</v>
      </c>
      <c r="G18" s="30">
        <v>0</v>
      </c>
      <c r="H18" s="27">
        <v>0</v>
      </c>
      <c r="I18" s="27">
        <v>0</v>
      </c>
      <c r="J18" s="27">
        <v>0</v>
      </c>
      <c r="K18" s="27">
        <f t="shared" si="1"/>
        <v>0</v>
      </c>
      <c r="L18" s="27">
        <f t="shared" si="2"/>
        <v>0</v>
      </c>
      <c r="M18" s="27">
        <f t="shared" si="3"/>
        <v>0</v>
      </c>
      <c r="N18" s="27">
        <f t="shared" si="4"/>
        <v>0</v>
      </c>
      <c r="O18" s="27">
        <f t="shared" si="5"/>
        <v>0</v>
      </c>
      <c r="P18" s="27">
        <f t="shared" si="6"/>
        <v>0</v>
      </c>
      <c r="Q18" s="137"/>
      <c r="R18" s="138"/>
      <c r="S18" s="138"/>
      <c r="T18" s="138"/>
      <c r="U18" s="138"/>
    </row>
    <row r="19" spans="1:21" ht="15" customHeight="1">
      <c r="A19" s="106"/>
      <c r="B19" s="103"/>
      <c r="C19" s="163" t="s">
        <v>338</v>
      </c>
      <c r="D19" s="166"/>
      <c r="E19" s="166"/>
      <c r="F19" s="166"/>
      <c r="G19" s="166"/>
      <c r="H19" s="166"/>
      <c r="I19" s="166"/>
      <c r="J19" s="166"/>
      <c r="K19" s="166"/>
      <c r="L19" s="166"/>
      <c r="M19" s="166"/>
      <c r="N19" s="166"/>
      <c r="O19" s="166"/>
      <c r="P19" s="166"/>
      <c r="Q19" s="137"/>
      <c r="R19" s="138"/>
      <c r="S19" s="138"/>
      <c r="T19" s="138"/>
      <c r="U19" s="138"/>
    </row>
    <row r="20" spans="1:21" ht="15" customHeight="1">
      <c r="A20" s="106">
        <v>6</v>
      </c>
      <c r="B20" s="103" t="s">
        <v>65</v>
      </c>
      <c r="C20" s="164" t="s">
        <v>339</v>
      </c>
      <c r="D20" s="166" t="s">
        <v>17</v>
      </c>
      <c r="E20" s="166">
        <v>50</v>
      </c>
      <c r="F20" s="27">
        <v>0</v>
      </c>
      <c r="G20" s="30">
        <v>0</v>
      </c>
      <c r="H20" s="27">
        <v>0</v>
      </c>
      <c r="I20" s="27">
        <v>0</v>
      </c>
      <c r="J20" s="27">
        <v>0</v>
      </c>
      <c r="K20" s="27">
        <f t="shared" si="1"/>
        <v>0</v>
      </c>
      <c r="L20" s="27">
        <f t="shared" si="2"/>
        <v>0</v>
      </c>
      <c r="M20" s="27">
        <f t="shared" si="3"/>
        <v>0</v>
      </c>
      <c r="N20" s="27">
        <f t="shared" si="4"/>
        <v>0</v>
      </c>
      <c r="O20" s="27">
        <f t="shared" si="5"/>
        <v>0</v>
      </c>
      <c r="P20" s="27">
        <f t="shared" si="6"/>
        <v>0</v>
      </c>
      <c r="Q20" s="137"/>
      <c r="R20" s="138"/>
      <c r="S20" s="138"/>
      <c r="T20" s="138"/>
      <c r="U20" s="138"/>
    </row>
    <row r="21" spans="1:21" ht="15" customHeight="1">
      <c r="A21" s="106">
        <f t="shared" si="7"/>
        <v>7</v>
      </c>
      <c r="B21" s="103" t="s">
        <v>65</v>
      </c>
      <c r="C21" s="164" t="s">
        <v>340</v>
      </c>
      <c r="D21" s="166" t="s">
        <v>17</v>
      </c>
      <c r="E21" s="166">
        <v>35</v>
      </c>
      <c r="F21" s="27">
        <v>0</v>
      </c>
      <c r="G21" s="30">
        <v>0</v>
      </c>
      <c r="H21" s="27">
        <v>0</v>
      </c>
      <c r="I21" s="27">
        <v>0</v>
      </c>
      <c r="J21" s="27">
        <v>0</v>
      </c>
      <c r="K21" s="27">
        <f t="shared" si="1"/>
        <v>0</v>
      </c>
      <c r="L21" s="27">
        <f t="shared" si="2"/>
        <v>0</v>
      </c>
      <c r="M21" s="27">
        <f t="shared" si="3"/>
        <v>0</v>
      </c>
      <c r="N21" s="27">
        <f t="shared" si="4"/>
        <v>0</v>
      </c>
      <c r="O21" s="27">
        <f t="shared" si="5"/>
        <v>0</v>
      </c>
      <c r="P21" s="27">
        <f t="shared" si="6"/>
        <v>0</v>
      </c>
      <c r="Q21" s="137"/>
      <c r="R21" s="138"/>
      <c r="S21" s="138"/>
      <c r="T21" s="138"/>
      <c r="U21" s="138"/>
    </row>
    <row r="22" spans="1:21" ht="15" customHeight="1">
      <c r="A22" s="106">
        <f t="shared" si="7"/>
        <v>8</v>
      </c>
      <c r="B22" s="103" t="s">
        <v>65</v>
      </c>
      <c r="C22" s="164" t="s">
        <v>341</v>
      </c>
      <c r="D22" s="166" t="s">
        <v>17</v>
      </c>
      <c r="E22" s="166">
        <v>40</v>
      </c>
      <c r="F22" s="27">
        <v>0</v>
      </c>
      <c r="G22" s="30">
        <v>0</v>
      </c>
      <c r="H22" s="27">
        <v>0</v>
      </c>
      <c r="I22" s="27">
        <v>0</v>
      </c>
      <c r="J22" s="27">
        <v>0</v>
      </c>
      <c r="K22" s="27">
        <f t="shared" si="1"/>
        <v>0</v>
      </c>
      <c r="L22" s="27">
        <f t="shared" si="2"/>
        <v>0</v>
      </c>
      <c r="M22" s="27">
        <f t="shared" si="3"/>
        <v>0</v>
      </c>
      <c r="N22" s="27">
        <f t="shared" si="4"/>
        <v>0</v>
      </c>
      <c r="O22" s="27">
        <f t="shared" si="5"/>
        <v>0</v>
      </c>
      <c r="P22" s="27">
        <f t="shared" si="6"/>
        <v>0</v>
      </c>
      <c r="Q22" s="137"/>
      <c r="R22" s="138"/>
      <c r="S22" s="138"/>
      <c r="T22" s="138"/>
      <c r="U22" s="138"/>
    </row>
    <row r="23" spans="1:21" ht="15" customHeight="1">
      <c r="A23" s="106">
        <f t="shared" si="7"/>
        <v>9</v>
      </c>
      <c r="B23" s="103" t="s">
        <v>65</v>
      </c>
      <c r="C23" s="164" t="s">
        <v>342</v>
      </c>
      <c r="D23" s="166" t="s">
        <v>17</v>
      </c>
      <c r="E23" s="166">
        <v>70</v>
      </c>
      <c r="F23" s="27">
        <v>0</v>
      </c>
      <c r="G23" s="30">
        <v>0</v>
      </c>
      <c r="H23" s="27">
        <v>0</v>
      </c>
      <c r="I23" s="27">
        <v>0</v>
      </c>
      <c r="J23" s="27">
        <v>0</v>
      </c>
      <c r="K23" s="27">
        <f t="shared" si="1"/>
        <v>0</v>
      </c>
      <c r="L23" s="27">
        <f t="shared" si="2"/>
        <v>0</v>
      </c>
      <c r="M23" s="27">
        <f t="shared" si="3"/>
        <v>0</v>
      </c>
      <c r="N23" s="27">
        <f t="shared" si="4"/>
        <v>0</v>
      </c>
      <c r="O23" s="27">
        <f t="shared" si="5"/>
        <v>0</v>
      </c>
      <c r="P23" s="27">
        <f t="shared" si="6"/>
        <v>0</v>
      </c>
      <c r="Q23" s="137"/>
      <c r="R23" s="138"/>
      <c r="S23" s="138"/>
      <c r="T23" s="138"/>
      <c r="U23" s="138"/>
    </row>
    <row r="24" spans="1:21" ht="15" customHeight="1">
      <c r="A24" s="106">
        <f t="shared" si="7"/>
        <v>10</v>
      </c>
      <c r="B24" s="103" t="s">
        <v>65</v>
      </c>
      <c r="C24" s="164" t="s">
        <v>343</v>
      </c>
      <c r="D24" s="166" t="s">
        <v>17</v>
      </c>
      <c r="E24" s="166">
        <v>16</v>
      </c>
      <c r="F24" s="27">
        <v>0</v>
      </c>
      <c r="G24" s="30">
        <v>0</v>
      </c>
      <c r="H24" s="27">
        <v>0</v>
      </c>
      <c r="I24" s="27">
        <v>0</v>
      </c>
      <c r="J24" s="27">
        <v>0</v>
      </c>
      <c r="K24" s="27">
        <f t="shared" si="1"/>
        <v>0</v>
      </c>
      <c r="L24" s="27">
        <f t="shared" si="2"/>
        <v>0</v>
      </c>
      <c r="M24" s="27">
        <f t="shared" si="3"/>
        <v>0</v>
      </c>
      <c r="N24" s="27">
        <f t="shared" si="4"/>
        <v>0</v>
      </c>
      <c r="O24" s="27">
        <f t="shared" si="5"/>
        <v>0</v>
      </c>
      <c r="P24" s="27">
        <f t="shared" si="6"/>
        <v>0</v>
      </c>
      <c r="Q24" s="137"/>
      <c r="R24" s="138"/>
      <c r="S24" s="138"/>
      <c r="T24" s="138"/>
      <c r="U24" s="138"/>
    </row>
    <row r="25" spans="1:21" ht="15" customHeight="1">
      <c r="A25" s="106">
        <f t="shared" si="7"/>
        <v>11</v>
      </c>
      <c r="B25" s="103" t="s">
        <v>65</v>
      </c>
      <c r="C25" s="164" t="s">
        <v>344</v>
      </c>
      <c r="D25" s="166" t="s">
        <v>17</v>
      </c>
      <c r="E25" s="166">
        <v>10</v>
      </c>
      <c r="F25" s="27">
        <v>0</v>
      </c>
      <c r="G25" s="30">
        <v>0</v>
      </c>
      <c r="H25" s="27">
        <v>0</v>
      </c>
      <c r="I25" s="27">
        <v>0</v>
      </c>
      <c r="J25" s="27">
        <v>0</v>
      </c>
      <c r="K25" s="27">
        <f t="shared" si="1"/>
        <v>0</v>
      </c>
      <c r="L25" s="27">
        <f t="shared" si="2"/>
        <v>0</v>
      </c>
      <c r="M25" s="27">
        <f t="shared" si="3"/>
        <v>0</v>
      </c>
      <c r="N25" s="27">
        <f t="shared" si="4"/>
        <v>0</v>
      </c>
      <c r="O25" s="27">
        <f t="shared" si="5"/>
        <v>0</v>
      </c>
      <c r="P25" s="27">
        <f t="shared" si="6"/>
        <v>0</v>
      </c>
      <c r="Q25" s="137"/>
      <c r="R25" s="138"/>
      <c r="S25" s="138"/>
      <c r="T25" s="138"/>
      <c r="U25" s="138"/>
    </row>
    <row r="26" spans="1:21" ht="15" customHeight="1">
      <c r="A26" s="106">
        <f t="shared" si="7"/>
        <v>12</v>
      </c>
      <c r="B26" s="103" t="s">
        <v>65</v>
      </c>
      <c r="C26" s="164" t="s">
        <v>345</v>
      </c>
      <c r="D26" s="166" t="s">
        <v>17</v>
      </c>
      <c r="E26" s="166">
        <v>15</v>
      </c>
      <c r="F26" s="27">
        <v>0</v>
      </c>
      <c r="G26" s="30">
        <v>0</v>
      </c>
      <c r="H26" s="27">
        <v>0</v>
      </c>
      <c r="I26" s="27">
        <v>0</v>
      </c>
      <c r="J26" s="27">
        <v>0</v>
      </c>
      <c r="K26" s="27">
        <f t="shared" si="1"/>
        <v>0</v>
      </c>
      <c r="L26" s="27">
        <f t="shared" si="2"/>
        <v>0</v>
      </c>
      <c r="M26" s="27">
        <f t="shared" si="3"/>
        <v>0</v>
      </c>
      <c r="N26" s="27">
        <f t="shared" si="4"/>
        <v>0</v>
      </c>
      <c r="O26" s="27">
        <f t="shared" si="5"/>
        <v>0</v>
      </c>
      <c r="P26" s="27">
        <f t="shared" si="6"/>
        <v>0</v>
      </c>
      <c r="Q26" s="137"/>
      <c r="R26" s="138"/>
      <c r="S26" s="138"/>
      <c r="T26" s="138"/>
      <c r="U26" s="138"/>
    </row>
    <row r="27" spans="1:21" ht="26.25" customHeight="1">
      <c r="A27" s="106">
        <f t="shared" si="7"/>
        <v>13</v>
      </c>
      <c r="B27" s="103" t="s">
        <v>65</v>
      </c>
      <c r="C27" s="164" t="s">
        <v>346</v>
      </c>
      <c r="D27" s="166" t="s">
        <v>17</v>
      </c>
      <c r="E27" s="166">
        <v>15</v>
      </c>
      <c r="F27" s="27">
        <v>0</v>
      </c>
      <c r="G27" s="30">
        <v>0</v>
      </c>
      <c r="H27" s="27">
        <v>0</v>
      </c>
      <c r="I27" s="27">
        <v>0</v>
      </c>
      <c r="J27" s="27">
        <v>0</v>
      </c>
      <c r="K27" s="27">
        <f t="shared" si="1"/>
        <v>0</v>
      </c>
      <c r="L27" s="27">
        <f t="shared" si="2"/>
        <v>0</v>
      </c>
      <c r="M27" s="27">
        <f t="shared" si="3"/>
        <v>0</v>
      </c>
      <c r="N27" s="27">
        <f t="shared" si="4"/>
        <v>0</v>
      </c>
      <c r="O27" s="27">
        <f t="shared" si="5"/>
        <v>0</v>
      </c>
      <c r="P27" s="27">
        <f t="shared" si="6"/>
        <v>0</v>
      </c>
      <c r="Q27" s="137"/>
      <c r="R27" s="138"/>
      <c r="S27" s="138"/>
      <c r="T27" s="138"/>
      <c r="U27" s="138"/>
    </row>
    <row r="28" spans="1:21" ht="26.25" customHeight="1">
      <c r="A28" s="106">
        <f t="shared" si="7"/>
        <v>14</v>
      </c>
      <c r="B28" s="103" t="s">
        <v>65</v>
      </c>
      <c r="C28" s="164" t="s">
        <v>347</v>
      </c>
      <c r="D28" s="166" t="s">
        <v>17</v>
      </c>
      <c r="E28" s="166">
        <v>25</v>
      </c>
      <c r="F28" s="27">
        <v>0</v>
      </c>
      <c r="G28" s="30">
        <v>0</v>
      </c>
      <c r="H28" s="27">
        <v>0</v>
      </c>
      <c r="I28" s="27">
        <v>0</v>
      </c>
      <c r="J28" s="27">
        <v>0</v>
      </c>
      <c r="K28" s="27">
        <f t="shared" si="1"/>
        <v>0</v>
      </c>
      <c r="L28" s="27">
        <f t="shared" si="2"/>
        <v>0</v>
      </c>
      <c r="M28" s="27">
        <f t="shared" si="3"/>
        <v>0</v>
      </c>
      <c r="N28" s="27">
        <f t="shared" si="4"/>
        <v>0</v>
      </c>
      <c r="O28" s="27">
        <f t="shared" si="5"/>
        <v>0</v>
      </c>
      <c r="P28" s="27">
        <f t="shared" si="6"/>
        <v>0</v>
      </c>
      <c r="Q28" s="137"/>
      <c r="R28" s="138"/>
      <c r="S28" s="138"/>
      <c r="T28" s="138"/>
      <c r="U28" s="138"/>
    </row>
    <row r="29" spans="1:21" ht="15" customHeight="1">
      <c r="A29" s="106"/>
      <c r="B29" s="103"/>
      <c r="C29" s="163" t="s">
        <v>348</v>
      </c>
      <c r="D29" s="166"/>
      <c r="E29" s="168"/>
      <c r="F29" s="168"/>
      <c r="G29" s="168"/>
      <c r="H29" s="168"/>
      <c r="I29" s="168"/>
      <c r="J29" s="168"/>
      <c r="K29" s="168"/>
      <c r="L29" s="168"/>
      <c r="M29" s="168"/>
      <c r="N29" s="168"/>
      <c r="O29" s="168"/>
      <c r="P29" s="168"/>
      <c r="Q29" s="137"/>
      <c r="R29" s="138"/>
      <c r="S29" s="138"/>
      <c r="T29" s="138"/>
      <c r="U29" s="138"/>
    </row>
    <row r="30" spans="1:21" ht="15" customHeight="1">
      <c r="A30" s="106">
        <v>15</v>
      </c>
      <c r="B30" s="103" t="s">
        <v>65</v>
      </c>
      <c r="C30" s="164" t="s">
        <v>349</v>
      </c>
      <c r="D30" s="166" t="s">
        <v>17</v>
      </c>
      <c r="E30" s="166">
        <v>50</v>
      </c>
      <c r="F30" s="27">
        <v>0</v>
      </c>
      <c r="G30" s="30">
        <v>0</v>
      </c>
      <c r="H30" s="27">
        <v>0</v>
      </c>
      <c r="I30" s="27">
        <v>0</v>
      </c>
      <c r="J30" s="27">
        <v>0</v>
      </c>
      <c r="K30" s="27">
        <f t="shared" si="1"/>
        <v>0</v>
      </c>
      <c r="L30" s="27">
        <f t="shared" si="2"/>
        <v>0</v>
      </c>
      <c r="M30" s="27">
        <f t="shared" si="3"/>
        <v>0</v>
      </c>
      <c r="N30" s="27">
        <f t="shared" si="4"/>
        <v>0</v>
      </c>
      <c r="O30" s="27">
        <f t="shared" si="5"/>
        <v>0</v>
      </c>
      <c r="P30" s="27">
        <f t="shared" si="6"/>
        <v>0</v>
      </c>
      <c r="Q30" s="137"/>
      <c r="R30" s="138"/>
      <c r="S30" s="138"/>
      <c r="T30" s="138"/>
      <c r="U30" s="138"/>
    </row>
    <row r="31" spans="1:21" ht="15" customHeight="1">
      <c r="A31" s="106">
        <f t="shared" si="7"/>
        <v>16</v>
      </c>
      <c r="B31" s="103" t="s">
        <v>65</v>
      </c>
      <c r="C31" s="164" t="s">
        <v>350</v>
      </c>
      <c r="D31" s="166" t="s">
        <v>61</v>
      </c>
      <c r="E31" s="166">
        <v>20</v>
      </c>
      <c r="F31" s="27">
        <v>0</v>
      </c>
      <c r="G31" s="30">
        <v>0</v>
      </c>
      <c r="H31" s="27">
        <v>0</v>
      </c>
      <c r="I31" s="27">
        <v>0</v>
      </c>
      <c r="J31" s="27">
        <v>0</v>
      </c>
      <c r="K31" s="27">
        <f t="shared" si="1"/>
        <v>0</v>
      </c>
      <c r="L31" s="27">
        <f t="shared" si="2"/>
        <v>0</v>
      </c>
      <c r="M31" s="27">
        <f t="shared" si="3"/>
        <v>0</v>
      </c>
      <c r="N31" s="27">
        <f t="shared" si="4"/>
        <v>0</v>
      </c>
      <c r="O31" s="27">
        <f t="shared" si="5"/>
        <v>0</v>
      </c>
      <c r="P31" s="27">
        <f t="shared" si="6"/>
        <v>0</v>
      </c>
      <c r="Q31" s="137"/>
      <c r="R31" s="138"/>
      <c r="S31" s="138"/>
      <c r="T31" s="138"/>
      <c r="U31" s="138"/>
    </row>
    <row r="32" spans="1:21" ht="15" customHeight="1">
      <c r="A32" s="106">
        <f t="shared" si="7"/>
        <v>17</v>
      </c>
      <c r="B32" s="103" t="s">
        <v>65</v>
      </c>
      <c r="C32" s="164" t="s">
        <v>351</v>
      </c>
      <c r="D32" s="166" t="s">
        <v>61</v>
      </c>
      <c r="E32" s="168">
        <v>6</v>
      </c>
      <c r="F32" s="27">
        <v>0</v>
      </c>
      <c r="G32" s="30">
        <v>0</v>
      </c>
      <c r="H32" s="27">
        <v>0</v>
      </c>
      <c r="I32" s="27">
        <v>0</v>
      </c>
      <c r="J32" s="27">
        <v>0</v>
      </c>
      <c r="K32" s="27">
        <f t="shared" si="1"/>
        <v>0</v>
      </c>
      <c r="L32" s="27">
        <f t="shared" si="2"/>
        <v>0</v>
      </c>
      <c r="M32" s="27">
        <f t="shared" si="3"/>
        <v>0</v>
      </c>
      <c r="N32" s="27">
        <f t="shared" si="4"/>
        <v>0</v>
      </c>
      <c r="O32" s="27">
        <f t="shared" si="5"/>
        <v>0</v>
      </c>
      <c r="P32" s="27">
        <f t="shared" si="6"/>
        <v>0</v>
      </c>
      <c r="Q32" s="137"/>
      <c r="R32" s="138"/>
      <c r="S32" s="138"/>
      <c r="T32" s="138"/>
      <c r="U32" s="138"/>
    </row>
    <row r="33" spans="1:21" ht="15" customHeight="1">
      <c r="A33" s="106">
        <f t="shared" si="7"/>
        <v>18</v>
      </c>
      <c r="B33" s="103" t="s">
        <v>65</v>
      </c>
      <c r="C33" s="164" t="s">
        <v>352</v>
      </c>
      <c r="D33" s="166" t="s">
        <v>17</v>
      </c>
      <c r="E33" s="166">
        <v>10</v>
      </c>
      <c r="F33" s="27">
        <v>0</v>
      </c>
      <c r="G33" s="30">
        <v>0</v>
      </c>
      <c r="H33" s="27">
        <v>0</v>
      </c>
      <c r="I33" s="27">
        <v>0</v>
      </c>
      <c r="J33" s="27">
        <v>0</v>
      </c>
      <c r="K33" s="27">
        <f t="shared" si="1"/>
        <v>0</v>
      </c>
      <c r="L33" s="27">
        <f t="shared" si="2"/>
        <v>0</v>
      </c>
      <c r="M33" s="27">
        <f t="shared" si="3"/>
        <v>0</v>
      </c>
      <c r="N33" s="27">
        <f t="shared" si="4"/>
        <v>0</v>
      </c>
      <c r="O33" s="27">
        <f t="shared" si="5"/>
        <v>0</v>
      </c>
      <c r="P33" s="27">
        <f t="shared" si="6"/>
        <v>0</v>
      </c>
      <c r="Q33" s="137"/>
      <c r="R33" s="138"/>
      <c r="S33" s="138"/>
      <c r="T33" s="138"/>
      <c r="U33" s="138"/>
    </row>
    <row r="34" spans="1:21" ht="26.25" customHeight="1">
      <c r="A34" s="106">
        <f t="shared" si="7"/>
        <v>19</v>
      </c>
      <c r="B34" s="103" t="s">
        <v>65</v>
      </c>
      <c r="C34" s="164" t="s">
        <v>353</v>
      </c>
      <c r="D34" s="166" t="s">
        <v>61</v>
      </c>
      <c r="E34" s="166">
        <v>10</v>
      </c>
      <c r="F34" s="27">
        <v>0</v>
      </c>
      <c r="G34" s="30">
        <v>0</v>
      </c>
      <c r="H34" s="27">
        <v>0</v>
      </c>
      <c r="I34" s="27">
        <v>0</v>
      </c>
      <c r="J34" s="27">
        <v>0</v>
      </c>
      <c r="K34" s="27">
        <f t="shared" si="1"/>
        <v>0</v>
      </c>
      <c r="L34" s="27">
        <f t="shared" si="2"/>
        <v>0</v>
      </c>
      <c r="M34" s="27">
        <f t="shared" si="3"/>
        <v>0</v>
      </c>
      <c r="N34" s="27">
        <f t="shared" si="4"/>
        <v>0</v>
      </c>
      <c r="O34" s="27">
        <f t="shared" si="5"/>
        <v>0</v>
      </c>
      <c r="P34" s="27">
        <f t="shared" si="6"/>
        <v>0</v>
      </c>
      <c r="Q34" s="137"/>
      <c r="R34" s="138"/>
      <c r="S34" s="138"/>
      <c r="T34" s="138"/>
      <c r="U34" s="138"/>
    </row>
    <row r="35" spans="1:21" ht="26.25" customHeight="1">
      <c r="A35" s="106">
        <f t="shared" si="7"/>
        <v>20</v>
      </c>
      <c r="B35" s="103" t="s">
        <v>65</v>
      </c>
      <c r="C35" s="164" t="s">
        <v>354</v>
      </c>
      <c r="D35" s="166" t="s">
        <v>17</v>
      </c>
      <c r="E35" s="166">
        <v>10</v>
      </c>
      <c r="F35" s="27">
        <v>0</v>
      </c>
      <c r="G35" s="30">
        <v>0</v>
      </c>
      <c r="H35" s="27">
        <v>0</v>
      </c>
      <c r="I35" s="27">
        <v>0</v>
      </c>
      <c r="J35" s="27">
        <v>0</v>
      </c>
      <c r="K35" s="27">
        <f t="shared" si="1"/>
        <v>0</v>
      </c>
      <c r="L35" s="27">
        <f t="shared" si="2"/>
        <v>0</v>
      </c>
      <c r="M35" s="27">
        <f t="shared" si="3"/>
        <v>0</v>
      </c>
      <c r="N35" s="27">
        <f t="shared" si="4"/>
        <v>0</v>
      </c>
      <c r="O35" s="27">
        <f t="shared" si="5"/>
        <v>0</v>
      </c>
      <c r="P35" s="27">
        <f t="shared" si="6"/>
        <v>0</v>
      </c>
      <c r="Q35" s="137"/>
      <c r="R35" s="138"/>
      <c r="S35" s="138"/>
      <c r="T35" s="138"/>
      <c r="U35" s="138"/>
    </row>
    <row r="36" spans="1:21" ht="15" customHeight="1">
      <c r="A36" s="106">
        <f t="shared" si="7"/>
        <v>21</v>
      </c>
      <c r="B36" s="103" t="s">
        <v>65</v>
      </c>
      <c r="C36" s="164" t="s">
        <v>355</v>
      </c>
      <c r="D36" s="166" t="s">
        <v>61</v>
      </c>
      <c r="E36" s="168">
        <v>1</v>
      </c>
      <c r="F36" s="27">
        <v>0</v>
      </c>
      <c r="G36" s="30">
        <v>0</v>
      </c>
      <c r="H36" s="27">
        <v>0</v>
      </c>
      <c r="I36" s="27">
        <v>0</v>
      </c>
      <c r="J36" s="27">
        <v>0</v>
      </c>
      <c r="K36" s="27">
        <f t="shared" si="1"/>
        <v>0</v>
      </c>
      <c r="L36" s="27">
        <f t="shared" si="2"/>
        <v>0</v>
      </c>
      <c r="M36" s="27">
        <f t="shared" si="3"/>
        <v>0</v>
      </c>
      <c r="N36" s="27">
        <f t="shared" si="4"/>
        <v>0</v>
      </c>
      <c r="O36" s="27">
        <f t="shared" si="5"/>
        <v>0</v>
      </c>
      <c r="P36" s="27">
        <f t="shared" si="6"/>
        <v>0</v>
      </c>
      <c r="Q36" s="137"/>
      <c r="R36" s="138"/>
      <c r="S36" s="138"/>
      <c r="T36" s="138"/>
      <c r="U36" s="138"/>
    </row>
    <row r="37" spans="1:21" ht="15" customHeight="1">
      <c r="A37" s="106">
        <f t="shared" si="7"/>
        <v>22</v>
      </c>
      <c r="B37" s="103" t="s">
        <v>65</v>
      </c>
      <c r="C37" s="164" t="s">
        <v>356</v>
      </c>
      <c r="D37" s="166" t="s">
        <v>27</v>
      </c>
      <c r="E37" s="166">
        <v>1</v>
      </c>
      <c r="F37" s="27">
        <v>0</v>
      </c>
      <c r="G37" s="30">
        <v>0</v>
      </c>
      <c r="H37" s="27">
        <v>0</v>
      </c>
      <c r="I37" s="27">
        <v>0</v>
      </c>
      <c r="J37" s="27">
        <v>0</v>
      </c>
      <c r="K37" s="27">
        <f t="shared" si="1"/>
        <v>0</v>
      </c>
      <c r="L37" s="27">
        <f t="shared" si="2"/>
        <v>0</v>
      </c>
      <c r="M37" s="27">
        <f t="shared" si="3"/>
        <v>0</v>
      </c>
      <c r="N37" s="27">
        <f t="shared" si="4"/>
        <v>0</v>
      </c>
      <c r="O37" s="27">
        <f t="shared" si="5"/>
        <v>0</v>
      </c>
      <c r="P37" s="27">
        <f t="shared" si="6"/>
        <v>0</v>
      </c>
      <c r="Q37" s="137"/>
      <c r="R37" s="138"/>
      <c r="S37" s="138"/>
      <c r="T37" s="138"/>
      <c r="U37" s="138"/>
    </row>
    <row r="38" spans="1:21" ht="15" customHeight="1">
      <c r="A38" s="106">
        <f t="shared" si="7"/>
        <v>23</v>
      </c>
      <c r="B38" s="103" t="s">
        <v>65</v>
      </c>
      <c r="C38" s="164" t="s">
        <v>357</v>
      </c>
      <c r="D38" s="166" t="s">
        <v>17</v>
      </c>
      <c r="E38" s="166">
        <v>10</v>
      </c>
      <c r="F38" s="27">
        <v>0</v>
      </c>
      <c r="G38" s="30">
        <v>0</v>
      </c>
      <c r="H38" s="27">
        <v>0</v>
      </c>
      <c r="I38" s="27">
        <v>0</v>
      </c>
      <c r="J38" s="27">
        <v>0</v>
      </c>
      <c r="K38" s="27">
        <f t="shared" si="1"/>
        <v>0</v>
      </c>
      <c r="L38" s="27">
        <f t="shared" si="2"/>
        <v>0</v>
      </c>
      <c r="M38" s="27">
        <f t="shared" si="3"/>
        <v>0</v>
      </c>
      <c r="N38" s="27">
        <f t="shared" si="4"/>
        <v>0</v>
      </c>
      <c r="O38" s="27">
        <f t="shared" si="5"/>
        <v>0</v>
      </c>
      <c r="P38" s="27">
        <f t="shared" si="6"/>
        <v>0</v>
      </c>
      <c r="Q38" s="137"/>
      <c r="R38" s="138"/>
      <c r="S38" s="138"/>
      <c r="T38" s="138"/>
      <c r="U38" s="138"/>
    </row>
    <row r="39" spans="1:21" ht="15" customHeight="1">
      <c r="A39" s="106">
        <f t="shared" si="7"/>
        <v>24</v>
      </c>
      <c r="B39" s="103" t="s">
        <v>65</v>
      </c>
      <c r="C39" s="164" t="s">
        <v>358</v>
      </c>
      <c r="D39" s="166" t="s">
        <v>61</v>
      </c>
      <c r="E39" s="166">
        <v>2</v>
      </c>
      <c r="F39" s="27">
        <v>0</v>
      </c>
      <c r="G39" s="30">
        <v>0</v>
      </c>
      <c r="H39" s="27">
        <v>0</v>
      </c>
      <c r="I39" s="27">
        <v>0</v>
      </c>
      <c r="J39" s="27">
        <v>0</v>
      </c>
      <c r="K39" s="27">
        <f t="shared" si="1"/>
        <v>0</v>
      </c>
      <c r="L39" s="27">
        <f t="shared" si="2"/>
        <v>0</v>
      </c>
      <c r="M39" s="27">
        <f t="shared" si="3"/>
        <v>0</v>
      </c>
      <c r="N39" s="27">
        <f t="shared" si="4"/>
        <v>0</v>
      </c>
      <c r="O39" s="27">
        <f t="shared" si="5"/>
        <v>0</v>
      </c>
      <c r="P39" s="27">
        <f t="shared" si="6"/>
        <v>0</v>
      </c>
      <c r="Q39" s="137"/>
      <c r="R39" s="138"/>
      <c r="S39" s="138"/>
      <c r="T39" s="138"/>
      <c r="U39" s="138"/>
    </row>
    <row r="40" spans="1:21" ht="26.25" customHeight="1">
      <c r="A40" s="106">
        <f t="shared" si="7"/>
        <v>25</v>
      </c>
      <c r="B40" s="103" t="s">
        <v>65</v>
      </c>
      <c r="C40" s="164" t="s">
        <v>359</v>
      </c>
      <c r="D40" s="166" t="s">
        <v>27</v>
      </c>
      <c r="E40" s="166">
        <v>1</v>
      </c>
      <c r="F40" s="27">
        <v>0</v>
      </c>
      <c r="G40" s="30">
        <v>0</v>
      </c>
      <c r="H40" s="27">
        <v>0</v>
      </c>
      <c r="I40" s="27">
        <v>0</v>
      </c>
      <c r="J40" s="27">
        <v>0</v>
      </c>
      <c r="K40" s="27">
        <f t="shared" si="1"/>
        <v>0</v>
      </c>
      <c r="L40" s="27">
        <f t="shared" si="2"/>
        <v>0</v>
      </c>
      <c r="M40" s="27">
        <f t="shared" si="3"/>
        <v>0</v>
      </c>
      <c r="N40" s="27">
        <f t="shared" si="4"/>
        <v>0</v>
      </c>
      <c r="O40" s="27">
        <f t="shared" si="5"/>
        <v>0</v>
      </c>
      <c r="P40" s="27">
        <f t="shared" si="6"/>
        <v>0</v>
      </c>
      <c r="Q40" s="137"/>
      <c r="R40" s="138"/>
      <c r="S40" s="138"/>
      <c r="T40" s="138"/>
      <c r="U40" s="138"/>
    </row>
    <row r="41" spans="1:21" ht="15" customHeight="1">
      <c r="A41" s="106"/>
      <c r="B41" s="103"/>
      <c r="C41" s="163" t="s">
        <v>360</v>
      </c>
      <c r="D41" s="166"/>
      <c r="E41" s="166"/>
      <c r="F41" s="166"/>
      <c r="G41" s="166"/>
      <c r="H41" s="166"/>
      <c r="I41" s="166"/>
      <c r="J41" s="166"/>
      <c r="K41" s="166"/>
      <c r="L41" s="166"/>
      <c r="M41" s="166"/>
      <c r="N41" s="166"/>
      <c r="O41" s="166"/>
      <c r="P41" s="166"/>
      <c r="Q41" s="137"/>
      <c r="R41" s="138"/>
      <c r="S41" s="138"/>
      <c r="T41" s="138"/>
      <c r="U41" s="138"/>
    </row>
    <row r="42" spans="1:21" ht="15" customHeight="1">
      <c r="A42" s="106"/>
      <c r="B42" s="103"/>
      <c r="C42" s="163" t="s">
        <v>361</v>
      </c>
      <c r="D42" s="166"/>
      <c r="E42" s="168"/>
      <c r="F42" s="168"/>
      <c r="G42" s="168"/>
      <c r="H42" s="168"/>
      <c r="I42" s="168"/>
      <c r="J42" s="168"/>
      <c r="K42" s="168"/>
      <c r="L42" s="168"/>
      <c r="M42" s="168"/>
      <c r="N42" s="168"/>
      <c r="O42" s="168"/>
      <c r="P42" s="168"/>
      <c r="Q42" s="137"/>
      <c r="R42" s="138"/>
      <c r="S42" s="138"/>
      <c r="T42" s="138"/>
      <c r="U42" s="138"/>
    </row>
    <row r="43" spans="1:21" ht="15" customHeight="1">
      <c r="A43" s="106">
        <v>26</v>
      </c>
      <c r="B43" s="103" t="s">
        <v>65</v>
      </c>
      <c r="C43" s="164" t="s">
        <v>362</v>
      </c>
      <c r="D43" s="166" t="s">
        <v>17</v>
      </c>
      <c r="E43" s="166">
        <v>16</v>
      </c>
      <c r="F43" s="27">
        <v>0</v>
      </c>
      <c r="G43" s="30">
        <v>0</v>
      </c>
      <c r="H43" s="27">
        <v>0</v>
      </c>
      <c r="I43" s="27">
        <v>0</v>
      </c>
      <c r="J43" s="27">
        <v>0</v>
      </c>
      <c r="K43" s="27">
        <f t="shared" si="1"/>
        <v>0</v>
      </c>
      <c r="L43" s="27">
        <f t="shared" si="2"/>
        <v>0</v>
      </c>
      <c r="M43" s="27">
        <f t="shared" si="3"/>
        <v>0</v>
      </c>
      <c r="N43" s="27">
        <f t="shared" si="4"/>
        <v>0</v>
      </c>
      <c r="O43" s="27">
        <f t="shared" si="5"/>
        <v>0</v>
      </c>
      <c r="P43" s="27">
        <f t="shared" si="6"/>
        <v>0</v>
      </c>
      <c r="Q43" s="137"/>
      <c r="R43" s="138"/>
      <c r="S43" s="138"/>
      <c r="T43" s="138"/>
      <c r="U43" s="138"/>
    </row>
    <row r="44" spans="1:21" ht="15" customHeight="1">
      <c r="A44" s="106">
        <f t="shared" si="7"/>
        <v>27</v>
      </c>
      <c r="B44" s="103" t="s">
        <v>65</v>
      </c>
      <c r="C44" s="162" t="s">
        <v>363</v>
      </c>
      <c r="D44" s="166" t="s">
        <v>17</v>
      </c>
      <c r="E44" s="166">
        <v>3</v>
      </c>
      <c r="F44" s="27">
        <v>0</v>
      </c>
      <c r="G44" s="30">
        <v>0</v>
      </c>
      <c r="H44" s="27">
        <v>0</v>
      </c>
      <c r="I44" s="27">
        <v>0</v>
      </c>
      <c r="J44" s="27">
        <v>0</v>
      </c>
      <c r="K44" s="27">
        <f t="shared" si="1"/>
        <v>0</v>
      </c>
      <c r="L44" s="27">
        <f t="shared" si="2"/>
        <v>0</v>
      </c>
      <c r="M44" s="27">
        <f t="shared" si="3"/>
        <v>0</v>
      </c>
      <c r="N44" s="27">
        <f t="shared" si="4"/>
        <v>0</v>
      </c>
      <c r="O44" s="27">
        <f t="shared" si="5"/>
        <v>0</v>
      </c>
      <c r="P44" s="27">
        <f t="shared" si="6"/>
        <v>0</v>
      </c>
      <c r="Q44" s="137"/>
      <c r="R44" s="138"/>
      <c r="S44" s="138"/>
      <c r="T44" s="138"/>
      <c r="U44" s="138"/>
    </row>
    <row r="45" spans="1:21" ht="15" customHeight="1">
      <c r="A45" s="106"/>
      <c r="B45" s="103"/>
      <c r="C45" s="163" t="s">
        <v>364</v>
      </c>
      <c r="D45" s="166"/>
      <c r="E45" s="168"/>
      <c r="F45" s="168"/>
      <c r="G45" s="168"/>
      <c r="H45" s="168"/>
      <c r="I45" s="168"/>
      <c r="J45" s="168"/>
      <c r="K45" s="168"/>
      <c r="L45" s="168"/>
      <c r="M45" s="168"/>
      <c r="N45" s="168"/>
      <c r="O45" s="168"/>
      <c r="P45" s="168"/>
      <c r="Q45" s="137"/>
      <c r="R45" s="138"/>
      <c r="S45" s="138"/>
      <c r="T45" s="138"/>
      <c r="U45" s="138"/>
    </row>
    <row r="46" spans="1:21" ht="15" customHeight="1">
      <c r="A46" s="106">
        <v>28</v>
      </c>
      <c r="B46" s="103" t="s">
        <v>65</v>
      </c>
      <c r="C46" s="164" t="s">
        <v>365</v>
      </c>
      <c r="D46" s="166" t="s">
        <v>17</v>
      </c>
      <c r="E46" s="166">
        <v>20</v>
      </c>
      <c r="F46" s="27">
        <v>0</v>
      </c>
      <c r="G46" s="30">
        <v>0</v>
      </c>
      <c r="H46" s="27">
        <v>0</v>
      </c>
      <c r="I46" s="27">
        <v>0</v>
      </c>
      <c r="J46" s="27">
        <v>0</v>
      </c>
      <c r="K46" s="27">
        <f t="shared" si="1"/>
        <v>0</v>
      </c>
      <c r="L46" s="27">
        <f t="shared" si="2"/>
        <v>0</v>
      </c>
      <c r="M46" s="27">
        <f t="shared" si="3"/>
        <v>0</v>
      </c>
      <c r="N46" s="27">
        <f t="shared" si="4"/>
        <v>0</v>
      </c>
      <c r="O46" s="27">
        <f t="shared" si="5"/>
        <v>0</v>
      </c>
      <c r="P46" s="27">
        <f t="shared" si="6"/>
        <v>0</v>
      </c>
      <c r="Q46" s="137"/>
      <c r="R46" s="138"/>
      <c r="S46" s="138"/>
      <c r="T46" s="138"/>
      <c r="U46" s="138"/>
    </row>
    <row r="47" spans="1:21" ht="15" customHeight="1">
      <c r="A47" s="106">
        <f t="shared" si="7"/>
        <v>29</v>
      </c>
      <c r="B47" s="103" t="s">
        <v>65</v>
      </c>
      <c r="C47" s="164" t="s">
        <v>366</v>
      </c>
      <c r="D47" s="166" t="s">
        <v>61</v>
      </c>
      <c r="E47" s="168">
        <v>11</v>
      </c>
      <c r="F47" s="27">
        <v>0</v>
      </c>
      <c r="G47" s="30">
        <v>0</v>
      </c>
      <c r="H47" s="27">
        <v>0</v>
      </c>
      <c r="I47" s="27">
        <v>0</v>
      </c>
      <c r="J47" s="27">
        <v>0</v>
      </c>
      <c r="K47" s="27">
        <f t="shared" si="1"/>
        <v>0</v>
      </c>
      <c r="L47" s="27">
        <f t="shared" si="2"/>
        <v>0</v>
      </c>
      <c r="M47" s="27">
        <f t="shared" si="3"/>
        <v>0</v>
      </c>
      <c r="N47" s="27">
        <f t="shared" si="4"/>
        <v>0</v>
      </c>
      <c r="O47" s="27">
        <f t="shared" si="5"/>
        <v>0</v>
      </c>
      <c r="P47" s="27">
        <f t="shared" si="6"/>
        <v>0</v>
      </c>
      <c r="Q47" s="137"/>
      <c r="R47" s="138"/>
      <c r="S47" s="138"/>
      <c r="T47" s="138"/>
      <c r="U47" s="138"/>
    </row>
    <row r="48" spans="1:21" ht="15" customHeight="1">
      <c r="A48" s="106">
        <f t="shared" si="7"/>
        <v>30</v>
      </c>
      <c r="B48" s="103" t="s">
        <v>65</v>
      </c>
      <c r="C48" s="164" t="s">
        <v>367</v>
      </c>
      <c r="D48" s="166" t="s">
        <v>61</v>
      </c>
      <c r="E48" s="166">
        <v>4</v>
      </c>
      <c r="F48" s="27">
        <v>0</v>
      </c>
      <c r="G48" s="30">
        <v>0</v>
      </c>
      <c r="H48" s="27">
        <v>0</v>
      </c>
      <c r="I48" s="27">
        <v>0</v>
      </c>
      <c r="J48" s="27">
        <v>0</v>
      </c>
      <c r="K48" s="27">
        <f t="shared" si="1"/>
        <v>0</v>
      </c>
      <c r="L48" s="27">
        <f t="shared" si="2"/>
        <v>0</v>
      </c>
      <c r="M48" s="27">
        <f t="shared" si="3"/>
        <v>0</v>
      </c>
      <c r="N48" s="27">
        <f t="shared" si="4"/>
        <v>0</v>
      </c>
      <c r="O48" s="27">
        <f t="shared" si="5"/>
        <v>0</v>
      </c>
      <c r="P48" s="27">
        <f t="shared" si="6"/>
        <v>0</v>
      </c>
      <c r="Q48" s="137"/>
      <c r="R48" s="138"/>
      <c r="S48" s="138"/>
      <c r="T48" s="138"/>
      <c r="U48" s="138"/>
    </row>
    <row r="49" spans="1:21" ht="15" customHeight="1">
      <c r="A49" s="106">
        <f t="shared" si="7"/>
        <v>31</v>
      </c>
      <c r="B49" s="103" t="s">
        <v>65</v>
      </c>
      <c r="C49" s="164" t="s">
        <v>368</v>
      </c>
      <c r="D49" s="166" t="s">
        <v>61</v>
      </c>
      <c r="E49" s="166">
        <v>4</v>
      </c>
      <c r="F49" s="27">
        <v>0</v>
      </c>
      <c r="G49" s="30">
        <v>0</v>
      </c>
      <c r="H49" s="27">
        <v>0</v>
      </c>
      <c r="I49" s="27">
        <v>0</v>
      </c>
      <c r="J49" s="27">
        <v>0</v>
      </c>
      <c r="K49" s="27">
        <f t="shared" si="1"/>
        <v>0</v>
      </c>
      <c r="L49" s="27">
        <f t="shared" si="2"/>
        <v>0</v>
      </c>
      <c r="M49" s="27">
        <f t="shared" si="3"/>
        <v>0</v>
      </c>
      <c r="N49" s="27">
        <f t="shared" si="4"/>
        <v>0</v>
      </c>
      <c r="O49" s="27">
        <f t="shared" si="5"/>
        <v>0</v>
      </c>
      <c r="P49" s="27">
        <f t="shared" si="6"/>
        <v>0</v>
      </c>
      <c r="Q49" s="137"/>
      <c r="R49" s="138"/>
      <c r="S49" s="138"/>
      <c r="T49" s="138"/>
      <c r="U49" s="138"/>
    </row>
    <row r="50" spans="1:21" ht="15" customHeight="1">
      <c r="A50" s="106">
        <f t="shared" si="7"/>
        <v>32</v>
      </c>
      <c r="B50" s="103" t="s">
        <v>65</v>
      </c>
      <c r="C50" s="164" t="s">
        <v>369</v>
      </c>
      <c r="D50" s="166" t="s">
        <v>61</v>
      </c>
      <c r="E50" s="166">
        <v>4</v>
      </c>
      <c r="F50" s="27">
        <v>0</v>
      </c>
      <c r="G50" s="30">
        <v>0</v>
      </c>
      <c r="H50" s="27">
        <v>0</v>
      </c>
      <c r="I50" s="27">
        <v>0</v>
      </c>
      <c r="J50" s="27">
        <v>0</v>
      </c>
      <c r="K50" s="27">
        <f t="shared" si="1"/>
        <v>0</v>
      </c>
      <c r="L50" s="27">
        <f t="shared" si="2"/>
        <v>0</v>
      </c>
      <c r="M50" s="27">
        <f t="shared" si="3"/>
        <v>0</v>
      </c>
      <c r="N50" s="27">
        <f t="shared" si="4"/>
        <v>0</v>
      </c>
      <c r="O50" s="27">
        <f t="shared" si="5"/>
        <v>0</v>
      </c>
      <c r="P50" s="27">
        <f t="shared" si="6"/>
        <v>0</v>
      </c>
      <c r="Q50" s="137"/>
      <c r="R50" s="138"/>
      <c r="S50" s="138"/>
      <c r="T50" s="138"/>
      <c r="U50" s="138"/>
    </row>
    <row r="51" spans="1:21" ht="15" customHeight="1">
      <c r="A51" s="106">
        <f t="shared" si="7"/>
        <v>33</v>
      </c>
      <c r="B51" s="103" t="s">
        <v>65</v>
      </c>
      <c r="C51" s="164" t="s">
        <v>370</v>
      </c>
      <c r="D51" s="166" t="s">
        <v>399</v>
      </c>
      <c r="E51" s="166">
        <v>1</v>
      </c>
      <c r="F51" s="27">
        <v>0</v>
      </c>
      <c r="G51" s="30">
        <v>0</v>
      </c>
      <c r="H51" s="27">
        <v>0</v>
      </c>
      <c r="I51" s="27">
        <v>0</v>
      </c>
      <c r="J51" s="27">
        <v>0</v>
      </c>
      <c r="K51" s="27">
        <f t="shared" si="1"/>
        <v>0</v>
      </c>
      <c r="L51" s="27">
        <f t="shared" si="2"/>
        <v>0</v>
      </c>
      <c r="M51" s="27">
        <f t="shared" si="3"/>
        <v>0</v>
      </c>
      <c r="N51" s="27">
        <f t="shared" si="4"/>
        <v>0</v>
      </c>
      <c r="O51" s="27">
        <f t="shared" si="5"/>
        <v>0</v>
      </c>
      <c r="P51" s="27">
        <f t="shared" si="6"/>
        <v>0</v>
      </c>
      <c r="Q51" s="137"/>
      <c r="R51" s="138"/>
      <c r="S51" s="138"/>
      <c r="T51" s="138"/>
      <c r="U51" s="138"/>
    </row>
    <row r="52" spans="1:21" ht="15" customHeight="1">
      <c r="A52" s="106"/>
      <c r="B52" s="103"/>
      <c r="C52" s="163" t="s">
        <v>371</v>
      </c>
      <c r="D52" s="166"/>
      <c r="E52" s="168"/>
      <c r="F52" s="168"/>
      <c r="G52" s="168"/>
      <c r="H52" s="168"/>
      <c r="I52" s="168"/>
      <c r="J52" s="168"/>
      <c r="K52" s="168"/>
      <c r="L52" s="168"/>
      <c r="M52" s="168"/>
      <c r="N52" s="168"/>
      <c r="O52" s="168"/>
      <c r="P52" s="168"/>
      <c r="Q52" s="137"/>
      <c r="R52" s="138"/>
      <c r="S52" s="138"/>
      <c r="T52" s="138"/>
      <c r="U52" s="138"/>
    </row>
    <row r="53" spans="1:21" ht="15" customHeight="1">
      <c r="A53" s="106">
        <v>34</v>
      </c>
      <c r="B53" s="103" t="s">
        <v>65</v>
      </c>
      <c r="C53" s="162" t="s">
        <v>372</v>
      </c>
      <c r="D53" s="166" t="s">
        <v>17</v>
      </c>
      <c r="E53" s="166">
        <v>15</v>
      </c>
      <c r="F53" s="27">
        <v>0</v>
      </c>
      <c r="G53" s="30">
        <v>0</v>
      </c>
      <c r="H53" s="27">
        <v>0</v>
      </c>
      <c r="I53" s="27">
        <v>0</v>
      </c>
      <c r="J53" s="27">
        <v>0</v>
      </c>
      <c r="K53" s="27">
        <f t="shared" si="1"/>
        <v>0</v>
      </c>
      <c r="L53" s="27">
        <f t="shared" si="2"/>
        <v>0</v>
      </c>
      <c r="M53" s="27">
        <f t="shared" si="3"/>
        <v>0</v>
      </c>
      <c r="N53" s="27">
        <f t="shared" si="4"/>
        <v>0</v>
      </c>
      <c r="O53" s="27">
        <f t="shared" si="5"/>
        <v>0</v>
      </c>
      <c r="P53" s="27">
        <f t="shared" si="6"/>
        <v>0</v>
      </c>
      <c r="Q53" s="137"/>
      <c r="R53" s="138"/>
      <c r="S53" s="138"/>
      <c r="T53" s="138"/>
      <c r="U53" s="138"/>
    </row>
    <row r="54" spans="1:21" ht="15" customHeight="1">
      <c r="A54" s="106">
        <f t="shared" si="7"/>
        <v>35</v>
      </c>
      <c r="B54" s="103" t="s">
        <v>65</v>
      </c>
      <c r="C54" s="164" t="s">
        <v>373</v>
      </c>
      <c r="D54" s="166" t="s">
        <v>17</v>
      </c>
      <c r="E54" s="166">
        <v>5</v>
      </c>
      <c r="F54" s="27">
        <v>0</v>
      </c>
      <c r="G54" s="30">
        <v>0</v>
      </c>
      <c r="H54" s="27">
        <v>0</v>
      </c>
      <c r="I54" s="27">
        <v>0</v>
      </c>
      <c r="J54" s="27">
        <v>0</v>
      </c>
      <c r="K54" s="27">
        <f t="shared" si="1"/>
        <v>0</v>
      </c>
      <c r="L54" s="27">
        <f t="shared" si="2"/>
        <v>0</v>
      </c>
      <c r="M54" s="27">
        <f t="shared" si="3"/>
        <v>0</v>
      </c>
      <c r="N54" s="27">
        <f t="shared" si="4"/>
        <v>0</v>
      </c>
      <c r="O54" s="27">
        <f t="shared" si="5"/>
        <v>0</v>
      </c>
      <c r="P54" s="27">
        <f t="shared" si="6"/>
        <v>0</v>
      </c>
      <c r="Q54" s="137"/>
      <c r="R54" s="138"/>
      <c r="S54" s="138"/>
      <c r="T54" s="138"/>
      <c r="U54" s="138"/>
    </row>
    <row r="55" spans="1:21" ht="26.25" customHeight="1">
      <c r="A55" s="106">
        <f t="shared" si="7"/>
        <v>36</v>
      </c>
      <c r="B55" s="103" t="s">
        <v>65</v>
      </c>
      <c r="C55" s="164" t="s">
        <v>374</v>
      </c>
      <c r="D55" s="166" t="s">
        <v>17</v>
      </c>
      <c r="E55" s="166">
        <v>20</v>
      </c>
      <c r="F55" s="27">
        <v>0</v>
      </c>
      <c r="G55" s="30">
        <v>0</v>
      </c>
      <c r="H55" s="27">
        <v>0</v>
      </c>
      <c r="I55" s="27">
        <v>0</v>
      </c>
      <c r="J55" s="27">
        <v>0</v>
      </c>
      <c r="K55" s="27">
        <f t="shared" si="1"/>
        <v>0</v>
      </c>
      <c r="L55" s="27">
        <f t="shared" si="2"/>
        <v>0</v>
      </c>
      <c r="M55" s="27">
        <f t="shared" si="3"/>
        <v>0</v>
      </c>
      <c r="N55" s="27">
        <f t="shared" si="4"/>
        <v>0</v>
      </c>
      <c r="O55" s="27">
        <f t="shared" si="5"/>
        <v>0</v>
      </c>
      <c r="P55" s="27">
        <f t="shared" si="6"/>
        <v>0</v>
      </c>
      <c r="Q55" s="137"/>
      <c r="R55" s="138"/>
      <c r="S55" s="138"/>
      <c r="T55" s="138"/>
      <c r="U55" s="138"/>
    </row>
    <row r="56" spans="1:21" ht="15" customHeight="1">
      <c r="A56" s="106">
        <f t="shared" si="7"/>
        <v>37</v>
      </c>
      <c r="B56" s="103" t="s">
        <v>65</v>
      </c>
      <c r="C56" s="164" t="s">
        <v>375</v>
      </c>
      <c r="D56" s="166" t="s">
        <v>17</v>
      </c>
      <c r="E56" s="166">
        <v>30</v>
      </c>
      <c r="F56" s="27">
        <v>0</v>
      </c>
      <c r="G56" s="30">
        <v>0</v>
      </c>
      <c r="H56" s="27">
        <v>0</v>
      </c>
      <c r="I56" s="27">
        <v>0</v>
      </c>
      <c r="J56" s="27">
        <v>0</v>
      </c>
      <c r="K56" s="27">
        <f t="shared" si="1"/>
        <v>0</v>
      </c>
      <c r="L56" s="27">
        <f t="shared" si="2"/>
        <v>0</v>
      </c>
      <c r="M56" s="27">
        <f t="shared" si="3"/>
        <v>0</v>
      </c>
      <c r="N56" s="27">
        <f t="shared" si="4"/>
        <v>0</v>
      </c>
      <c r="O56" s="27">
        <f t="shared" si="5"/>
        <v>0</v>
      </c>
      <c r="P56" s="27">
        <f t="shared" si="6"/>
        <v>0</v>
      </c>
      <c r="Q56" s="137"/>
      <c r="R56" s="138"/>
      <c r="S56" s="138"/>
      <c r="T56" s="138"/>
      <c r="U56" s="138"/>
    </row>
    <row r="57" spans="1:21" ht="15" customHeight="1">
      <c r="A57" s="106">
        <f t="shared" si="7"/>
        <v>38</v>
      </c>
      <c r="B57" s="103" t="s">
        <v>65</v>
      </c>
      <c r="C57" s="164" t="s">
        <v>376</v>
      </c>
      <c r="D57" s="166" t="s">
        <v>61</v>
      </c>
      <c r="E57" s="166">
        <v>1</v>
      </c>
      <c r="F57" s="27">
        <v>0</v>
      </c>
      <c r="G57" s="30">
        <v>0</v>
      </c>
      <c r="H57" s="27">
        <v>0</v>
      </c>
      <c r="I57" s="27">
        <v>0</v>
      </c>
      <c r="J57" s="27">
        <v>0</v>
      </c>
      <c r="K57" s="27">
        <f t="shared" si="1"/>
        <v>0</v>
      </c>
      <c r="L57" s="27">
        <f t="shared" si="2"/>
        <v>0</v>
      </c>
      <c r="M57" s="27">
        <f t="shared" si="3"/>
        <v>0</v>
      </c>
      <c r="N57" s="27">
        <f t="shared" si="4"/>
        <v>0</v>
      </c>
      <c r="O57" s="27">
        <f t="shared" si="5"/>
        <v>0</v>
      </c>
      <c r="P57" s="27">
        <f t="shared" si="6"/>
        <v>0</v>
      </c>
      <c r="Q57" s="137"/>
      <c r="R57" s="138"/>
      <c r="S57" s="138"/>
      <c r="T57" s="138"/>
      <c r="U57" s="138"/>
    </row>
    <row r="58" spans="1:21" ht="15" customHeight="1">
      <c r="A58" s="106">
        <f t="shared" si="7"/>
        <v>39</v>
      </c>
      <c r="B58" s="103" t="s">
        <v>65</v>
      </c>
      <c r="C58" s="164" t="s">
        <v>377</v>
      </c>
      <c r="D58" s="166" t="s">
        <v>27</v>
      </c>
      <c r="E58" s="166">
        <v>1</v>
      </c>
      <c r="F58" s="27">
        <v>0</v>
      </c>
      <c r="G58" s="30">
        <v>0</v>
      </c>
      <c r="H58" s="27">
        <v>0</v>
      </c>
      <c r="I58" s="27">
        <v>0</v>
      </c>
      <c r="J58" s="27">
        <v>0</v>
      </c>
      <c r="K58" s="27">
        <f t="shared" si="1"/>
        <v>0</v>
      </c>
      <c r="L58" s="27">
        <f t="shared" si="2"/>
        <v>0</v>
      </c>
      <c r="M58" s="27">
        <f t="shared" si="3"/>
        <v>0</v>
      </c>
      <c r="N58" s="27">
        <f t="shared" si="4"/>
        <v>0</v>
      </c>
      <c r="O58" s="27">
        <f t="shared" si="5"/>
        <v>0</v>
      </c>
      <c r="P58" s="27">
        <f t="shared" si="6"/>
        <v>0</v>
      </c>
      <c r="Q58" s="137"/>
      <c r="R58" s="138"/>
      <c r="S58" s="138"/>
      <c r="T58" s="138"/>
      <c r="U58" s="138"/>
    </row>
    <row r="59" spans="1:21" ht="15" customHeight="1">
      <c r="A59" s="106">
        <f t="shared" si="7"/>
        <v>40</v>
      </c>
      <c r="B59" s="103" t="s">
        <v>65</v>
      </c>
      <c r="C59" s="164" t="s">
        <v>378</v>
      </c>
      <c r="D59" s="166" t="s">
        <v>55</v>
      </c>
      <c r="E59" s="166">
        <v>2</v>
      </c>
      <c r="F59" s="27">
        <v>0</v>
      </c>
      <c r="G59" s="30">
        <v>0</v>
      </c>
      <c r="H59" s="27">
        <v>0</v>
      </c>
      <c r="I59" s="27">
        <v>0</v>
      </c>
      <c r="J59" s="27">
        <v>0</v>
      </c>
      <c r="K59" s="27">
        <f t="shared" si="1"/>
        <v>0</v>
      </c>
      <c r="L59" s="27">
        <f t="shared" si="2"/>
        <v>0</v>
      </c>
      <c r="M59" s="27">
        <f t="shared" si="3"/>
        <v>0</v>
      </c>
      <c r="N59" s="27">
        <f t="shared" si="4"/>
        <v>0</v>
      </c>
      <c r="O59" s="27">
        <f t="shared" si="5"/>
        <v>0</v>
      </c>
      <c r="P59" s="27">
        <f t="shared" si="6"/>
        <v>0</v>
      </c>
      <c r="Q59" s="137"/>
      <c r="R59" s="138"/>
      <c r="S59" s="138"/>
      <c r="T59" s="138"/>
      <c r="U59" s="138"/>
    </row>
    <row r="60" spans="1:21" ht="15" customHeight="1">
      <c r="A60" s="106">
        <f t="shared" si="7"/>
        <v>41</v>
      </c>
      <c r="B60" s="103" t="s">
        <v>65</v>
      </c>
      <c r="C60" s="164" t="s">
        <v>379</v>
      </c>
      <c r="D60" s="166" t="s">
        <v>27</v>
      </c>
      <c r="E60" s="166">
        <v>1</v>
      </c>
      <c r="F60" s="27">
        <v>0</v>
      </c>
      <c r="G60" s="30">
        <v>0</v>
      </c>
      <c r="H60" s="27">
        <v>0</v>
      </c>
      <c r="I60" s="27">
        <v>0</v>
      </c>
      <c r="J60" s="27">
        <v>0</v>
      </c>
      <c r="K60" s="27">
        <f t="shared" si="1"/>
        <v>0</v>
      </c>
      <c r="L60" s="27">
        <f t="shared" si="2"/>
        <v>0</v>
      </c>
      <c r="M60" s="27">
        <f t="shared" si="3"/>
        <v>0</v>
      </c>
      <c r="N60" s="27">
        <f t="shared" si="4"/>
        <v>0</v>
      </c>
      <c r="O60" s="27">
        <f t="shared" si="5"/>
        <v>0</v>
      </c>
      <c r="P60" s="27">
        <f t="shared" si="6"/>
        <v>0</v>
      </c>
      <c r="Q60" s="137"/>
      <c r="R60" s="138"/>
      <c r="S60" s="138"/>
      <c r="T60" s="138"/>
      <c r="U60" s="138"/>
    </row>
    <row r="61" spans="1:21" ht="15" customHeight="1">
      <c r="A61" s="106"/>
      <c r="B61" s="103"/>
      <c r="C61" s="163" t="s">
        <v>380</v>
      </c>
      <c r="D61" s="166"/>
      <c r="E61" s="168"/>
      <c r="F61" s="168"/>
      <c r="G61" s="168"/>
      <c r="H61" s="168"/>
      <c r="I61" s="168"/>
      <c r="J61" s="168"/>
      <c r="K61" s="168"/>
      <c r="L61" s="168"/>
      <c r="M61" s="168"/>
      <c r="N61" s="168"/>
      <c r="O61" s="168"/>
      <c r="P61" s="168"/>
      <c r="Q61" s="137"/>
      <c r="R61" s="138"/>
      <c r="S61" s="138"/>
      <c r="T61" s="138"/>
      <c r="U61" s="138"/>
    </row>
    <row r="62" spans="1:21" ht="15" customHeight="1">
      <c r="A62" s="106">
        <v>42</v>
      </c>
      <c r="B62" s="103" t="s">
        <v>65</v>
      </c>
      <c r="C62" s="164" t="s">
        <v>381</v>
      </c>
      <c r="D62" s="166" t="s">
        <v>17</v>
      </c>
      <c r="E62" s="166">
        <v>50</v>
      </c>
      <c r="F62" s="27">
        <v>0</v>
      </c>
      <c r="G62" s="30">
        <v>0</v>
      </c>
      <c r="H62" s="27">
        <v>0</v>
      </c>
      <c r="I62" s="27">
        <v>0</v>
      </c>
      <c r="J62" s="27">
        <v>0</v>
      </c>
      <c r="K62" s="27">
        <f t="shared" si="1"/>
        <v>0</v>
      </c>
      <c r="L62" s="27">
        <f t="shared" si="2"/>
        <v>0</v>
      </c>
      <c r="M62" s="27">
        <f t="shared" si="3"/>
        <v>0</v>
      </c>
      <c r="N62" s="27">
        <f t="shared" si="4"/>
        <v>0</v>
      </c>
      <c r="O62" s="27">
        <f t="shared" si="5"/>
        <v>0</v>
      </c>
      <c r="P62" s="27">
        <f t="shared" si="6"/>
        <v>0</v>
      </c>
      <c r="Q62" s="137"/>
      <c r="R62" s="138"/>
      <c r="S62" s="138"/>
      <c r="T62" s="138"/>
      <c r="U62" s="138"/>
    </row>
    <row r="63" spans="1:21" ht="15" customHeight="1">
      <c r="A63" s="106">
        <f t="shared" si="7"/>
        <v>43</v>
      </c>
      <c r="B63" s="103" t="s">
        <v>65</v>
      </c>
      <c r="C63" s="164" t="s">
        <v>382</v>
      </c>
      <c r="D63" s="166" t="s">
        <v>17</v>
      </c>
      <c r="E63" s="168">
        <v>50</v>
      </c>
      <c r="F63" s="27">
        <v>0</v>
      </c>
      <c r="G63" s="30">
        <v>0</v>
      </c>
      <c r="H63" s="27">
        <v>0</v>
      </c>
      <c r="I63" s="27">
        <v>0</v>
      </c>
      <c r="J63" s="27">
        <v>0</v>
      </c>
      <c r="K63" s="27">
        <f t="shared" si="1"/>
        <v>0</v>
      </c>
      <c r="L63" s="27">
        <f t="shared" si="2"/>
        <v>0</v>
      </c>
      <c r="M63" s="27">
        <f t="shared" si="3"/>
        <v>0</v>
      </c>
      <c r="N63" s="27">
        <f t="shared" si="4"/>
        <v>0</v>
      </c>
      <c r="O63" s="27">
        <f t="shared" si="5"/>
        <v>0</v>
      </c>
      <c r="P63" s="27">
        <f t="shared" si="6"/>
        <v>0</v>
      </c>
      <c r="Q63" s="137"/>
      <c r="R63" s="138"/>
      <c r="S63" s="138"/>
      <c r="T63" s="138"/>
      <c r="U63" s="138"/>
    </row>
    <row r="64" spans="1:21" ht="15" customHeight="1">
      <c r="A64" s="106">
        <f t="shared" si="7"/>
        <v>44</v>
      </c>
      <c r="B64" s="103" t="s">
        <v>65</v>
      </c>
      <c r="C64" s="164" t="s">
        <v>383</v>
      </c>
      <c r="D64" s="166" t="s">
        <v>61</v>
      </c>
      <c r="E64" s="166">
        <v>4</v>
      </c>
      <c r="F64" s="27">
        <v>0</v>
      </c>
      <c r="G64" s="30">
        <v>0</v>
      </c>
      <c r="H64" s="27">
        <v>0</v>
      </c>
      <c r="I64" s="27">
        <v>0</v>
      </c>
      <c r="J64" s="27">
        <v>0</v>
      </c>
      <c r="K64" s="27">
        <f t="shared" si="1"/>
        <v>0</v>
      </c>
      <c r="L64" s="27">
        <f t="shared" si="2"/>
        <v>0</v>
      </c>
      <c r="M64" s="27">
        <f t="shared" si="3"/>
        <v>0</v>
      </c>
      <c r="N64" s="27">
        <f t="shared" si="4"/>
        <v>0</v>
      </c>
      <c r="O64" s="27">
        <f t="shared" si="5"/>
        <v>0</v>
      </c>
      <c r="P64" s="27">
        <f t="shared" si="6"/>
        <v>0</v>
      </c>
      <c r="Q64" s="137"/>
      <c r="R64" s="138"/>
      <c r="S64" s="138"/>
      <c r="T64" s="138"/>
      <c r="U64" s="138"/>
    </row>
    <row r="65" spans="1:21" ht="15" customHeight="1">
      <c r="A65" s="106">
        <f t="shared" si="7"/>
        <v>45</v>
      </c>
      <c r="B65" s="103" t="s">
        <v>65</v>
      </c>
      <c r="C65" s="164" t="s">
        <v>384</v>
      </c>
      <c r="D65" s="166" t="s">
        <v>61</v>
      </c>
      <c r="E65" s="166">
        <v>2</v>
      </c>
      <c r="F65" s="27">
        <v>0</v>
      </c>
      <c r="G65" s="30">
        <v>0</v>
      </c>
      <c r="H65" s="27">
        <v>0</v>
      </c>
      <c r="I65" s="27">
        <v>0</v>
      </c>
      <c r="J65" s="27">
        <v>0</v>
      </c>
      <c r="K65" s="27">
        <f t="shared" si="1"/>
        <v>0</v>
      </c>
      <c r="L65" s="27">
        <f t="shared" si="2"/>
        <v>0</v>
      </c>
      <c r="M65" s="27">
        <f t="shared" si="3"/>
        <v>0</v>
      </c>
      <c r="N65" s="27">
        <f t="shared" si="4"/>
        <v>0</v>
      </c>
      <c r="O65" s="27">
        <f t="shared" si="5"/>
        <v>0</v>
      </c>
      <c r="P65" s="27">
        <f t="shared" si="6"/>
        <v>0</v>
      </c>
      <c r="Q65" s="137"/>
      <c r="R65" s="138"/>
      <c r="S65" s="138"/>
      <c r="T65" s="138"/>
      <c r="U65" s="138"/>
    </row>
    <row r="66" spans="1:21" ht="26.25" customHeight="1">
      <c r="A66" s="106">
        <f t="shared" si="7"/>
        <v>46</v>
      </c>
      <c r="B66" s="103" t="s">
        <v>65</v>
      </c>
      <c r="C66" s="164" t="s">
        <v>385</v>
      </c>
      <c r="D66" s="166" t="s">
        <v>18</v>
      </c>
      <c r="E66" s="166">
        <v>30</v>
      </c>
      <c r="F66" s="27">
        <v>0</v>
      </c>
      <c r="G66" s="30">
        <v>0</v>
      </c>
      <c r="H66" s="27">
        <v>0</v>
      </c>
      <c r="I66" s="27">
        <v>0</v>
      </c>
      <c r="J66" s="27">
        <v>0</v>
      </c>
      <c r="K66" s="27">
        <f t="shared" si="1"/>
        <v>0</v>
      </c>
      <c r="L66" s="27">
        <f t="shared" si="2"/>
        <v>0</v>
      </c>
      <c r="M66" s="27">
        <f t="shared" si="3"/>
        <v>0</v>
      </c>
      <c r="N66" s="27">
        <f t="shared" si="4"/>
        <v>0</v>
      </c>
      <c r="O66" s="27">
        <f t="shared" si="5"/>
        <v>0</v>
      </c>
      <c r="P66" s="27">
        <f t="shared" si="6"/>
        <v>0</v>
      </c>
      <c r="Q66" s="137"/>
      <c r="R66" s="138"/>
      <c r="S66" s="138"/>
      <c r="T66" s="138"/>
      <c r="U66" s="138"/>
    </row>
    <row r="67" spans="1:21" ht="15" customHeight="1">
      <c r="A67" s="106"/>
      <c r="B67" s="103"/>
      <c r="C67" s="163" t="s">
        <v>386</v>
      </c>
      <c r="D67" s="166"/>
      <c r="E67" s="168"/>
      <c r="F67" s="168"/>
      <c r="G67" s="168"/>
      <c r="H67" s="168"/>
      <c r="I67" s="168"/>
      <c r="J67" s="168"/>
      <c r="K67" s="168"/>
      <c r="L67" s="168"/>
      <c r="M67" s="168"/>
      <c r="N67" s="168"/>
      <c r="O67" s="168"/>
      <c r="P67" s="168"/>
      <c r="Q67" s="137"/>
      <c r="R67" s="138"/>
      <c r="S67" s="138"/>
      <c r="T67" s="138"/>
      <c r="U67" s="138"/>
    </row>
    <row r="68" spans="1:21" ht="15" customHeight="1">
      <c r="A68" s="106">
        <v>47</v>
      </c>
      <c r="B68" s="103" t="s">
        <v>65</v>
      </c>
      <c r="C68" s="164" t="s">
        <v>387</v>
      </c>
      <c r="D68" s="166" t="s">
        <v>27</v>
      </c>
      <c r="E68" s="166">
        <v>1</v>
      </c>
      <c r="F68" s="27">
        <v>0</v>
      </c>
      <c r="G68" s="30">
        <v>0</v>
      </c>
      <c r="H68" s="27">
        <v>0</v>
      </c>
      <c r="I68" s="27">
        <v>0</v>
      </c>
      <c r="J68" s="27">
        <v>0</v>
      </c>
      <c r="K68" s="27">
        <f t="shared" si="1"/>
        <v>0</v>
      </c>
      <c r="L68" s="27">
        <f t="shared" si="2"/>
        <v>0</v>
      </c>
      <c r="M68" s="27">
        <f t="shared" si="3"/>
        <v>0</v>
      </c>
      <c r="N68" s="27">
        <f t="shared" si="4"/>
        <v>0</v>
      </c>
      <c r="O68" s="27">
        <f t="shared" si="5"/>
        <v>0</v>
      </c>
      <c r="P68" s="27">
        <f t="shared" si="6"/>
        <v>0</v>
      </c>
      <c r="Q68" s="137"/>
      <c r="R68" s="138"/>
      <c r="S68" s="138"/>
      <c r="T68" s="138"/>
      <c r="U68" s="138"/>
    </row>
    <row r="69" spans="1:21" ht="15" customHeight="1">
      <c r="A69" s="106"/>
      <c r="B69" s="103"/>
      <c r="C69" s="163" t="s">
        <v>388</v>
      </c>
      <c r="D69" s="166"/>
      <c r="E69" s="168"/>
      <c r="F69" s="27">
        <v>0</v>
      </c>
      <c r="G69" s="30">
        <v>0</v>
      </c>
      <c r="H69" s="27">
        <v>0</v>
      </c>
      <c r="I69" s="27">
        <v>0</v>
      </c>
      <c r="J69" s="27">
        <v>0</v>
      </c>
      <c r="K69" s="27">
        <f t="shared" si="1"/>
        <v>0</v>
      </c>
      <c r="L69" s="27">
        <f t="shared" si="2"/>
        <v>0</v>
      </c>
      <c r="M69" s="27">
        <f t="shared" si="3"/>
        <v>0</v>
      </c>
      <c r="N69" s="27">
        <f t="shared" si="4"/>
        <v>0</v>
      </c>
      <c r="O69" s="27">
        <f t="shared" si="5"/>
        <v>0</v>
      </c>
      <c r="P69" s="27">
        <f t="shared" si="6"/>
        <v>0</v>
      </c>
      <c r="Q69" s="137"/>
      <c r="R69" s="138"/>
      <c r="S69" s="138"/>
      <c r="T69" s="138"/>
      <c r="U69" s="138"/>
    </row>
    <row r="70" spans="1:21" ht="15" customHeight="1">
      <c r="A70" s="106">
        <v>48</v>
      </c>
      <c r="B70" s="103" t="s">
        <v>65</v>
      </c>
      <c r="C70" s="164" t="s">
        <v>389</v>
      </c>
      <c r="D70" s="166" t="s">
        <v>27</v>
      </c>
      <c r="E70" s="166">
        <v>1</v>
      </c>
      <c r="F70" s="27">
        <v>0</v>
      </c>
      <c r="G70" s="30">
        <v>0</v>
      </c>
      <c r="H70" s="27">
        <v>0</v>
      </c>
      <c r="I70" s="27">
        <v>0</v>
      </c>
      <c r="J70" s="27">
        <v>0</v>
      </c>
      <c r="K70" s="27">
        <f t="shared" si="1"/>
        <v>0</v>
      </c>
      <c r="L70" s="27">
        <f t="shared" si="2"/>
        <v>0</v>
      </c>
      <c r="M70" s="27">
        <f t="shared" si="3"/>
        <v>0</v>
      </c>
      <c r="N70" s="27">
        <f t="shared" si="4"/>
        <v>0</v>
      </c>
      <c r="O70" s="27">
        <f t="shared" si="5"/>
        <v>0</v>
      </c>
      <c r="P70" s="27">
        <f t="shared" si="6"/>
        <v>0</v>
      </c>
      <c r="Q70" s="137"/>
      <c r="R70" s="138"/>
      <c r="S70" s="138"/>
      <c r="T70" s="138"/>
      <c r="U70" s="138"/>
    </row>
    <row r="71" spans="1:21" ht="15" customHeight="1">
      <c r="A71" s="106"/>
      <c r="B71" s="103"/>
      <c r="C71" s="163" t="s">
        <v>390</v>
      </c>
      <c r="D71" s="166"/>
      <c r="E71" s="168"/>
      <c r="F71" s="27">
        <v>0</v>
      </c>
      <c r="G71" s="30">
        <v>0</v>
      </c>
      <c r="H71" s="27">
        <v>0</v>
      </c>
      <c r="I71" s="27">
        <v>0</v>
      </c>
      <c r="J71" s="27">
        <v>0</v>
      </c>
      <c r="K71" s="27">
        <f t="shared" si="1"/>
        <v>0</v>
      </c>
      <c r="L71" s="27">
        <f t="shared" si="2"/>
        <v>0</v>
      </c>
      <c r="M71" s="27">
        <f t="shared" si="3"/>
        <v>0</v>
      </c>
      <c r="N71" s="27">
        <f t="shared" si="4"/>
        <v>0</v>
      </c>
      <c r="O71" s="27">
        <f t="shared" si="5"/>
        <v>0</v>
      </c>
      <c r="P71" s="27">
        <f t="shared" si="6"/>
        <v>0</v>
      </c>
      <c r="Q71" s="137"/>
      <c r="R71" s="138"/>
      <c r="S71" s="138"/>
      <c r="T71" s="138"/>
      <c r="U71" s="138"/>
    </row>
    <row r="72" spans="1:21" ht="26.25" customHeight="1">
      <c r="A72" s="106">
        <v>49</v>
      </c>
      <c r="B72" s="103" t="s">
        <v>65</v>
      </c>
      <c r="C72" s="164" t="s">
        <v>391</v>
      </c>
      <c r="D72" s="166" t="s">
        <v>17</v>
      </c>
      <c r="E72" s="166">
        <v>30</v>
      </c>
      <c r="F72" s="27">
        <v>0</v>
      </c>
      <c r="G72" s="30">
        <v>0</v>
      </c>
      <c r="H72" s="27">
        <v>0</v>
      </c>
      <c r="I72" s="27">
        <v>0</v>
      </c>
      <c r="J72" s="27">
        <v>0</v>
      </c>
      <c r="K72" s="27">
        <f t="shared" si="1"/>
        <v>0</v>
      </c>
      <c r="L72" s="27">
        <f t="shared" si="2"/>
        <v>0</v>
      </c>
      <c r="M72" s="27">
        <f t="shared" si="3"/>
        <v>0</v>
      </c>
      <c r="N72" s="27">
        <f t="shared" si="4"/>
        <v>0</v>
      </c>
      <c r="O72" s="27">
        <f t="shared" si="5"/>
        <v>0</v>
      </c>
      <c r="P72" s="27">
        <f t="shared" si="6"/>
        <v>0</v>
      </c>
      <c r="Q72" s="137"/>
      <c r="R72" s="138"/>
      <c r="S72" s="138"/>
      <c r="T72" s="138"/>
      <c r="U72" s="138"/>
    </row>
    <row r="73" spans="1:21" ht="26.25" customHeight="1">
      <c r="A73" s="106">
        <f t="shared" si="7"/>
        <v>50</v>
      </c>
      <c r="B73" s="103" t="s">
        <v>65</v>
      </c>
      <c r="C73" s="164" t="s">
        <v>392</v>
      </c>
      <c r="D73" s="166" t="s">
        <v>17</v>
      </c>
      <c r="E73" s="166">
        <v>20</v>
      </c>
      <c r="F73" s="27">
        <v>0</v>
      </c>
      <c r="G73" s="30">
        <v>0</v>
      </c>
      <c r="H73" s="27">
        <v>0</v>
      </c>
      <c r="I73" s="27">
        <v>0</v>
      </c>
      <c r="J73" s="27">
        <v>0</v>
      </c>
      <c r="K73" s="27">
        <f t="shared" si="1"/>
        <v>0</v>
      </c>
      <c r="L73" s="27">
        <f t="shared" si="2"/>
        <v>0</v>
      </c>
      <c r="M73" s="27">
        <f t="shared" si="3"/>
        <v>0</v>
      </c>
      <c r="N73" s="27">
        <f t="shared" si="4"/>
        <v>0</v>
      </c>
      <c r="O73" s="27">
        <f t="shared" si="5"/>
        <v>0</v>
      </c>
      <c r="P73" s="27">
        <f t="shared" si="6"/>
        <v>0</v>
      </c>
      <c r="Q73" s="137"/>
      <c r="R73" s="138"/>
      <c r="S73" s="138"/>
      <c r="T73" s="138"/>
      <c r="U73" s="138"/>
    </row>
    <row r="74" spans="1:21" ht="15" customHeight="1">
      <c r="A74" s="106"/>
      <c r="B74" s="103"/>
      <c r="C74" s="163" t="s">
        <v>393</v>
      </c>
      <c r="D74" s="166"/>
      <c r="E74" s="168"/>
      <c r="F74" s="168"/>
      <c r="G74" s="168"/>
      <c r="H74" s="168"/>
      <c r="I74" s="168"/>
      <c r="J74" s="168"/>
      <c r="K74" s="168"/>
      <c r="L74" s="168"/>
      <c r="M74" s="168"/>
      <c r="N74" s="168"/>
      <c r="O74" s="168"/>
      <c r="P74" s="168"/>
      <c r="Q74" s="137"/>
      <c r="R74" s="138"/>
      <c r="S74" s="138"/>
      <c r="T74" s="138"/>
      <c r="U74" s="138"/>
    </row>
    <row r="75" spans="1:21" ht="26.25" customHeight="1">
      <c r="A75" s="106">
        <v>51</v>
      </c>
      <c r="B75" s="103" t="s">
        <v>65</v>
      </c>
      <c r="C75" s="164" t="s">
        <v>394</v>
      </c>
      <c r="D75" s="166" t="s">
        <v>400</v>
      </c>
      <c r="E75" s="166">
        <v>2</v>
      </c>
      <c r="F75" s="27">
        <v>0</v>
      </c>
      <c r="G75" s="30">
        <v>0</v>
      </c>
      <c r="H75" s="27">
        <v>0</v>
      </c>
      <c r="I75" s="27">
        <v>0</v>
      </c>
      <c r="J75" s="27">
        <v>0</v>
      </c>
      <c r="K75" s="27">
        <f t="shared" si="1"/>
        <v>0</v>
      </c>
      <c r="L75" s="27">
        <f t="shared" si="2"/>
        <v>0</v>
      </c>
      <c r="M75" s="27">
        <f t="shared" si="3"/>
        <v>0</v>
      </c>
      <c r="N75" s="27">
        <f t="shared" si="4"/>
        <v>0</v>
      </c>
      <c r="O75" s="27">
        <f t="shared" si="5"/>
        <v>0</v>
      </c>
      <c r="P75" s="27">
        <f t="shared" si="6"/>
        <v>0</v>
      </c>
      <c r="Q75" s="137"/>
      <c r="R75" s="138"/>
      <c r="S75" s="138"/>
      <c r="T75" s="138"/>
      <c r="U75" s="138"/>
    </row>
    <row r="76" spans="1:21" ht="15" customHeight="1">
      <c r="A76" s="106">
        <f t="shared" si="7"/>
        <v>52</v>
      </c>
      <c r="B76" s="103" t="s">
        <v>65</v>
      </c>
      <c r="C76" s="164" t="s">
        <v>395</v>
      </c>
      <c r="D76" s="166" t="s">
        <v>400</v>
      </c>
      <c r="E76" s="166">
        <v>1</v>
      </c>
      <c r="F76" s="27">
        <v>0</v>
      </c>
      <c r="G76" s="30">
        <v>0</v>
      </c>
      <c r="H76" s="27">
        <v>0</v>
      </c>
      <c r="I76" s="27">
        <v>0</v>
      </c>
      <c r="J76" s="27">
        <v>0</v>
      </c>
      <c r="K76" s="27">
        <f t="shared" si="1"/>
        <v>0</v>
      </c>
      <c r="L76" s="27">
        <f t="shared" si="2"/>
        <v>0</v>
      </c>
      <c r="M76" s="27">
        <f t="shared" si="3"/>
        <v>0</v>
      </c>
      <c r="N76" s="27">
        <f t="shared" si="4"/>
        <v>0</v>
      </c>
      <c r="O76" s="27">
        <f t="shared" si="5"/>
        <v>0</v>
      </c>
      <c r="P76" s="27">
        <f t="shared" si="6"/>
        <v>0</v>
      </c>
      <c r="Q76" s="137"/>
      <c r="R76" s="138"/>
      <c r="S76" s="138"/>
      <c r="T76" s="138"/>
      <c r="U76" s="138"/>
    </row>
    <row r="77" spans="1:21" ht="15" customHeight="1">
      <c r="A77" s="106"/>
      <c r="B77" s="103"/>
      <c r="C77" s="163" t="s">
        <v>396</v>
      </c>
      <c r="D77" s="169"/>
      <c r="E77" s="170"/>
      <c r="F77" s="170"/>
      <c r="G77" s="170"/>
      <c r="H77" s="170"/>
      <c r="I77" s="170"/>
      <c r="J77" s="170"/>
      <c r="K77" s="170"/>
      <c r="L77" s="170"/>
      <c r="M77" s="170"/>
      <c r="N77" s="170"/>
      <c r="O77" s="170"/>
      <c r="P77" s="170"/>
      <c r="Q77" s="137"/>
      <c r="R77" s="138"/>
      <c r="S77" s="138"/>
      <c r="T77" s="138"/>
      <c r="U77" s="138"/>
    </row>
    <row r="78" spans="1:21" ht="26.25" customHeight="1">
      <c r="A78" s="106">
        <v>53</v>
      </c>
      <c r="B78" s="103" t="s">
        <v>65</v>
      </c>
      <c r="C78" s="164" t="s">
        <v>397</v>
      </c>
      <c r="D78" s="166" t="s">
        <v>17</v>
      </c>
      <c r="E78" s="166">
        <v>3</v>
      </c>
      <c r="F78" s="27">
        <v>0</v>
      </c>
      <c r="G78" s="30">
        <v>0</v>
      </c>
      <c r="H78" s="27">
        <v>0</v>
      </c>
      <c r="I78" s="27">
        <v>0</v>
      </c>
      <c r="J78" s="27">
        <v>0</v>
      </c>
      <c r="K78" s="27">
        <f t="shared" ref="K78:K79" si="8">J78+I78+H78</f>
        <v>0</v>
      </c>
      <c r="L78" s="27">
        <f t="shared" ref="L78:L79" si="9">F78*E78</f>
        <v>0</v>
      </c>
      <c r="M78" s="27">
        <f t="shared" ref="M78:M79" si="10">H78*E78</f>
        <v>0</v>
      </c>
      <c r="N78" s="27">
        <f t="shared" ref="N78:N79" si="11">I78*E78</f>
        <v>0</v>
      </c>
      <c r="O78" s="27">
        <f t="shared" ref="O78:O79" si="12">J78*E78</f>
        <v>0</v>
      </c>
      <c r="P78" s="27">
        <f t="shared" ref="P78:P79" si="13">O78+N78+M78</f>
        <v>0</v>
      </c>
      <c r="Q78" s="137"/>
      <c r="R78" s="138"/>
      <c r="S78" s="138"/>
      <c r="T78" s="138"/>
      <c r="U78" s="138"/>
    </row>
    <row r="79" spans="1:21" ht="26.25" customHeight="1">
      <c r="A79" s="106">
        <f t="shared" ref="A79" si="14">A78+1</f>
        <v>54</v>
      </c>
      <c r="B79" s="103" t="s">
        <v>65</v>
      </c>
      <c r="C79" s="164" t="s">
        <v>398</v>
      </c>
      <c r="D79" s="166" t="s">
        <v>17</v>
      </c>
      <c r="E79" s="166">
        <v>3</v>
      </c>
      <c r="F79" s="27">
        <v>0</v>
      </c>
      <c r="G79" s="30">
        <v>0</v>
      </c>
      <c r="H79" s="27">
        <v>0</v>
      </c>
      <c r="I79" s="27">
        <v>0</v>
      </c>
      <c r="J79" s="27">
        <v>0</v>
      </c>
      <c r="K79" s="27">
        <f t="shared" si="8"/>
        <v>0</v>
      </c>
      <c r="L79" s="27">
        <f t="shared" si="9"/>
        <v>0</v>
      </c>
      <c r="M79" s="27">
        <f t="shared" si="10"/>
        <v>0</v>
      </c>
      <c r="N79" s="27">
        <f t="shared" si="11"/>
        <v>0</v>
      </c>
      <c r="O79" s="27">
        <f t="shared" si="12"/>
        <v>0</v>
      </c>
      <c r="P79" s="27">
        <f t="shared" si="13"/>
        <v>0</v>
      </c>
      <c r="Q79" s="137"/>
      <c r="R79" s="138"/>
      <c r="S79" s="138"/>
      <c r="T79" s="138"/>
      <c r="U79" s="138"/>
    </row>
    <row r="80" spans="1:21" ht="15" customHeight="1">
      <c r="A80" s="87"/>
      <c r="B80" s="197" t="s">
        <v>56</v>
      </c>
      <c r="C80" s="198"/>
      <c r="D80" s="198"/>
      <c r="E80" s="198"/>
      <c r="F80" s="198"/>
      <c r="G80" s="198"/>
      <c r="H80" s="198"/>
      <c r="I80" s="198"/>
      <c r="J80" s="198"/>
      <c r="K80" s="199"/>
      <c r="L80" s="37">
        <f>SUM(L12:L79)</f>
        <v>0</v>
      </c>
      <c r="M80" s="37">
        <f>SUM(M12:M79)</f>
        <v>0</v>
      </c>
      <c r="N80" s="37">
        <f>SUM(N12:N79)</f>
        <v>0</v>
      </c>
      <c r="O80" s="37">
        <f>SUM(O12:O79)</f>
        <v>0</v>
      </c>
      <c r="P80" s="37">
        <f>SUM(P12:P79)</f>
        <v>0</v>
      </c>
    </row>
    <row r="81" spans="1:16">
      <c r="A81" s="32"/>
      <c r="B81" s="38"/>
      <c r="C81" s="38"/>
      <c r="D81" s="38"/>
      <c r="E81" s="33"/>
      <c r="F81" s="38"/>
      <c r="G81" s="38"/>
      <c r="H81" s="38"/>
      <c r="I81" s="38"/>
      <c r="J81" s="38"/>
      <c r="K81" s="38"/>
      <c r="L81" s="38"/>
      <c r="M81" s="39"/>
      <c r="N81" s="39"/>
      <c r="O81" s="39"/>
      <c r="P81" s="39"/>
    </row>
    <row r="82" spans="1:16">
      <c r="A82" s="32"/>
      <c r="B82" s="38"/>
      <c r="C82" s="38"/>
      <c r="D82" s="38"/>
      <c r="E82" s="33"/>
      <c r="F82" s="38"/>
      <c r="G82" s="38"/>
      <c r="H82" s="38"/>
      <c r="I82" s="38"/>
      <c r="J82" s="38"/>
      <c r="K82" s="38"/>
      <c r="L82" s="38"/>
      <c r="M82" s="39"/>
      <c r="N82" s="100"/>
      <c r="O82" s="212"/>
      <c r="P82" s="212"/>
    </row>
    <row r="83" spans="1:16">
      <c r="A83" s="35" t="s">
        <v>21</v>
      </c>
      <c r="C83" s="54" t="str">
        <f>'Būv koptāme'!B27</f>
        <v xml:space="preserve">SIA "           " </v>
      </c>
      <c r="D83" s="31"/>
      <c r="E83" s="33"/>
      <c r="F83" s="38"/>
      <c r="G83" s="38"/>
      <c r="H83" s="38"/>
      <c r="I83" s="38"/>
      <c r="J83" s="38"/>
      <c r="K83" s="38"/>
      <c r="L83" s="38"/>
      <c r="M83" s="39"/>
      <c r="N83" s="39"/>
      <c r="O83" s="39"/>
      <c r="P83" s="39"/>
    </row>
    <row r="84" spans="1:16" ht="18">
      <c r="A84" s="32"/>
      <c r="C84" s="43" t="s">
        <v>22</v>
      </c>
    </row>
    <row r="85" spans="1:16" ht="18">
      <c r="A85" s="35" t="str">
        <f>'GA '!A58</f>
        <v xml:space="preserve">Tāme sastādīta </v>
      </c>
      <c r="C85" s="43"/>
    </row>
    <row r="86" spans="1:16" ht="18">
      <c r="A86" s="32"/>
      <c r="C86" s="43"/>
    </row>
    <row r="87" spans="1:16">
      <c r="A87" s="35" t="s">
        <v>23</v>
      </c>
      <c r="C87" s="54"/>
    </row>
    <row r="88" spans="1:16" ht="18">
      <c r="A88" s="32"/>
      <c r="C88" s="43" t="s">
        <v>22</v>
      </c>
    </row>
    <row r="89" spans="1:16">
      <c r="A89" s="31" t="s">
        <v>24</v>
      </c>
      <c r="C89" s="44"/>
    </row>
    <row r="90" spans="1:16">
      <c r="A90" s="32"/>
    </row>
  </sheetData>
  <mergeCells count="10">
    <mergeCell ref="Q12:U12"/>
    <mergeCell ref="B80:K80"/>
    <mergeCell ref="O82:P82"/>
    <mergeCell ref="A1:P1"/>
    <mergeCell ref="A2:P2"/>
    <mergeCell ref="A3:P3"/>
    <mergeCell ref="A5:P5"/>
    <mergeCell ref="G10:G11"/>
    <mergeCell ref="H10:K10"/>
    <mergeCell ref="L10:P10"/>
  </mergeCells>
  <pageMargins left="0.70866141732283472" right="0.70866141732283472" top="0.74803149606299213" bottom="0.74803149606299213" header="0.31496062992125984" footer="0.31496062992125984"/>
  <pageSetup paperSize="9" scale="70" orientation="landscape" r:id="rId1"/>
  <colBreaks count="1" manualBreakCount="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AA2A5C-E557-44BE-BD0A-40A28A0F7793}"/>
</file>

<file path=customXml/itemProps2.xml><?xml version="1.0" encoding="utf-8"?>
<ds:datastoreItem xmlns:ds="http://schemas.openxmlformats.org/officeDocument/2006/customXml" ds:itemID="{C071BACA-7166-4D59-AB1C-A628065451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Sk. apraksts</vt:lpstr>
      <vt:lpstr>Būv koptāme</vt:lpstr>
      <vt:lpstr>Kopsav 1</vt:lpstr>
      <vt:lpstr>Demontāža</vt:lpstr>
      <vt:lpstr>KŪ</vt:lpstr>
      <vt:lpstr>SM daļa</vt:lpstr>
      <vt:lpstr>VAS</vt:lpstr>
      <vt:lpstr>GA </vt:lpstr>
      <vt:lpstr>EL</vt:lpstr>
      <vt:lpstr>'Būv koptāme'!Print_Area</vt:lpstr>
      <vt:lpstr>Demontāža!Print_Area</vt:lpstr>
      <vt:lpstr>EL!Print_Area</vt:lpstr>
      <vt:lpstr>'GA '!Print_Area</vt:lpstr>
      <vt:lpstr>'Sk. apraksts'!Print_Area</vt:lpstr>
      <vt:lpstr>'SM daļa'!Print_Area</vt:lpstr>
      <vt:lpstr>VAS!Print_Area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2024-02-02T10:30:59Z</dcterms:modified>
</cp:coreProperties>
</file>